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477-2020\"/>
    </mc:Choice>
  </mc:AlternateContent>
  <bookViews>
    <workbookView xWindow="10035" yWindow="60" windowWidth="10530" windowHeight="7965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Orçamento'!$A$1:$G$517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G229" i="9" l="1"/>
  <c r="G230" i="9"/>
  <c r="G231" i="9"/>
  <c r="G96" i="9" l="1"/>
  <c r="G97" i="9"/>
  <c r="G157" i="9"/>
  <c r="G158" i="9"/>
  <c r="G159" i="9"/>
  <c r="G160" i="9"/>
  <c r="G161" i="9"/>
  <c r="G162" i="9"/>
  <c r="G163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80" i="9"/>
  <c r="G181" i="9"/>
  <c r="G182" i="9"/>
  <c r="G183" i="9"/>
  <c r="G184" i="9"/>
  <c r="G185" i="9"/>
  <c r="G186" i="9"/>
  <c r="G187" i="9"/>
  <c r="G188" i="9"/>
  <c r="G189" i="9"/>
  <c r="G95" i="9" l="1"/>
  <c r="G506" i="9" l="1"/>
  <c r="G507" i="9"/>
  <c r="G508" i="9"/>
  <c r="G509" i="9"/>
  <c r="G510" i="9"/>
  <c r="G511" i="9"/>
  <c r="G512" i="9"/>
  <c r="G487" i="9"/>
  <c r="G488" i="9"/>
  <c r="G489" i="9"/>
  <c r="G480" i="9"/>
  <c r="G481" i="9"/>
  <c r="G482" i="9"/>
  <c r="G483" i="9"/>
  <c r="G48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43" i="9"/>
  <c r="G436" i="9"/>
  <c r="G437" i="9"/>
  <c r="G438" i="9"/>
  <c r="G439" i="9"/>
  <c r="G440" i="9"/>
  <c r="G441" i="9"/>
  <c r="G428" i="9"/>
  <c r="G429" i="9"/>
  <c r="G430" i="9"/>
  <c r="G431" i="9"/>
  <c r="G432" i="9"/>
  <c r="G433" i="9"/>
  <c r="G434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01" i="9"/>
  <c r="G402" i="9"/>
  <c r="G403" i="9"/>
  <c r="G404" i="9"/>
  <c r="G405" i="9"/>
  <c r="G406" i="9"/>
  <c r="G407" i="9"/>
  <c r="G408" i="9"/>
  <c r="G409" i="9"/>
  <c r="G410" i="9"/>
  <c r="G411" i="9"/>
  <c r="G393" i="9"/>
  <c r="G394" i="9"/>
  <c r="G395" i="9"/>
  <c r="G396" i="9"/>
  <c r="G397" i="9"/>
  <c r="G398" i="9"/>
  <c r="G385" i="9"/>
  <c r="G386" i="9"/>
  <c r="G387" i="9"/>
  <c r="G388" i="9"/>
  <c r="G389" i="9"/>
  <c r="G390" i="9"/>
  <c r="G382" i="9"/>
  <c r="G375" i="9"/>
  <c r="G376" i="9"/>
  <c r="G377" i="9"/>
  <c r="G378" i="9"/>
  <c r="G379" i="9"/>
  <c r="G366" i="9"/>
  <c r="G367" i="9"/>
  <c r="G368" i="9"/>
  <c r="G369" i="9"/>
  <c r="G370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30" i="9"/>
  <c r="G331" i="9"/>
  <c r="G332" i="9"/>
  <c r="G325" i="9"/>
  <c r="G326" i="9"/>
  <c r="G327" i="9"/>
  <c r="G319" i="9"/>
  <c r="G320" i="9"/>
  <c r="G321" i="9"/>
  <c r="G322" i="9"/>
  <c r="G313" i="9"/>
  <c r="G314" i="9"/>
  <c r="G315" i="9"/>
  <c r="G316" i="9"/>
  <c r="G310" i="9"/>
  <c r="G306" i="9"/>
  <c r="G307" i="9"/>
  <c r="G298" i="9"/>
  <c r="G299" i="9"/>
  <c r="G300" i="9"/>
  <c r="G301" i="9"/>
  <c r="G302" i="9"/>
  <c r="G303" i="9"/>
  <c r="G293" i="9"/>
  <c r="G294" i="9"/>
  <c r="G295" i="9"/>
  <c r="G287" i="9"/>
  <c r="G288" i="9"/>
  <c r="G289" i="9"/>
  <c r="G290" i="9"/>
  <c r="G282" i="9"/>
  <c r="G283" i="9"/>
  <c r="G284" i="9"/>
  <c r="G278" i="9"/>
  <c r="G279" i="9"/>
  <c r="F513" i="9"/>
  <c r="E513" i="9"/>
  <c r="G275" i="9"/>
  <c r="G277" i="9"/>
  <c r="G281" i="9"/>
  <c r="G286" i="9"/>
  <c r="G292" i="9"/>
  <c r="G297" i="9"/>
  <c r="G305" i="9"/>
  <c r="G309" i="9"/>
  <c r="G312" i="9"/>
  <c r="G318" i="9"/>
  <c r="G324" i="9"/>
  <c r="G329" i="9"/>
  <c r="G334" i="9"/>
  <c r="G365" i="9"/>
  <c r="G374" i="9"/>
  <c r="G381" i="9"/>
  <c r="G384" i="9"/>
  <c r="G392" i="9"/>
  <c r="G400" i="9"/>
  <c r="G412" i="9"/>
  <c r="G427" i="9"/>
  <c r="G435" i="9"/>
  <c r="G452" i="9"/>
  <c r="G454" i="9"/>
  <c r="G477" i="9"/>
  <c r="G479" i="9"/>
  <c r="G486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5" i="9"/>
  <c r="G513" i="9" l="1"/>
  <c r="F241" i="9"/>
  <c r="E241" i="9"/>
  <c r="G238" i="9"/>
  <c r="G239" i="9"/>
  <c r="G240" i="9"/>
  <c r="G237" i="9"/>
  <c r="G235" i="9"/>
  <c r="G241" i="9" l="1"/>
  <c r="G61" i="9" l="1"/>
  <c r="G206" i="9" l="1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193" i="9"/>
  <c r="G194" i="9"/>
  <c r="G195" i="9"/>
  <c r="G196" i="9"/>
  <c r="G197" i="9"/>
  <c r="G198" i="9"/>
  <c r="G199" i="9"/>
  <c r="G200" i="9"/>
  <c r="G201" i="9"/>
  <c r="G202" i="9"/>
  <c r="G203" i="9"/>
  <c r="G149" i="9"/>
  <c r="G150" i="9"/>
  <c r="G151" i="9"/>
  <c r="G152" i="9"/>
  <c r="G153" i="9"/>
  <c r="G138" i="9"/>
  <c r="G139" i="9"/>
  <c r="G140" i="9"/>
  <c r="G141" i="9"/>
  <c r="G136" i="9"/>
  <c r="G133" i="9"/>
  <c r="G120" i="9"/>
  <c r="G121" i="9"/>
  <c r="G122" i="9"/>
  <c r="G123" i="9"/>
  <c r="G124" i="9"/>
  <c r="G125" i="9"/>
  <c r="G126" i="9"/>
  <c r="G127" i="9"/>
  <c r="G128" i="9"/>
  <c r="G129" i="9"/>
  <c r="G130" i="9"/>
  <c r="G116" i="9"/>
  <c r="G117" i="9"/>
  <c r="G118" i="9"/>
  <c r="G109" i="9"/>
  <c r="G110" i="9"/>
  <c r="G111" i="9"/>
  <c r="G112" i="9"/>
  <c r="G104" i="9"/>
  <c r="G105" i="9"/>
  <c r="G106" i="9"/>
  <c r="G100" i="9"/>
  <c r="G101" i="9"/>
  <c r="G86" i="9"/>
  <c r="G87" i="9"/>
  <c r="G88" i="9"/>
  <c r="G89" i="9"/>
  <c r="G90" i="9"/>
  <c r="G80" i="9"/>
  <c r="G81" i="9"/>
  <c r="G82" i="9"/>
  <c r="G83" i="9"/>
  <c r="G74" i="9"/>
  <c r="G75" i="9"/>
  <c r="G76" i="9"/>
  <c r="G70" i="9"/>
  <c r="G71" i="9"/>
  <c r="G64" i="9"/>
  <c r="G65" i="9"/>
  <c r="G66" i="9"/>
  <c r="G67" i="9"/>
  <c r="G69" i="9"/>
  <c r="G52" i="9"/>
  <c r="G53" i="9"/>
  <c r="G54" i="9"/>
  <c r="G55" i="9"/>
  <c r="G56" i="9"/>
  <c r="G57" i="9"/>
  <c r="G58" i="9"/>
  <c r="G59" i="9"/>
  <c r="G60" i="9"/>
  <c r="G48" i="9"/>
  <c r="G49" i="9"/>
  <c r="G36" i="9"/>
  <c r="G37" i="9"/>
  <c r="G38" i="9"/>
  <c r="G39" i="9"/>
  <c r="G40" i="9"/>
  <c r="G41" i="9"/>
  <c r="G42" i="9"/>
  <c r="G43" i="9"/>
  <c r="G44" i="9"/>
  <c r="G45" i="9"/>
  <c r="G26" i="9"/>
  <c r="G27" i="9"/>
  <c r="G28" i="9"/>
  <c r="G29" i="9"/>
  <c r="G30" i="9"/>
  <c r="G31" i="9"/>
  <c r="G32" i="9"/>
  <c r="G33" i="9"/>
  <c r="G17" i="9"/>
  <c r="G18" i="9"/>
  <c r="G19" i="9"/>
  <c r="G20" i="9"/>
  <c r="G21" i="9"/>
  <c r="G22" i="9"/>
  <c r="E232" i="9"/>
  <c r="F232" i="9"/>
  <c r="G102" i="9" l="1"/>
  <c r="G47" i="9"/>
  <c r="G35" i="9"/>
  <c r="G25" i="9"/>
  <c r="G16" i="9" l="1"/>
  <c r="G62" i="9"/>
  <c r="G143" i="9" l="1"/>
  <c r="F272" i="9" l="1"/>
  <c r="E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E514" i="9" l="1"/>
  <c r="F514" i="9"/>
  <c r="G272" i="9"/>
  <c r="G205" i="9" l="1"/>
  <c r="G192" i="9"/>
  <c r="G165" i="9"/>
  <c r="G179" i="9"/>
  <c r="E516" i="9"/>
  <c r="G144" i="9"/>
  <c r="G145" i="9"/>
  <c r="G146" i="9"/>
  <c r="G148" i="9"/>
  <c r="G156" i="9"/>
  <c r="G132" i="9" l="1"/>
  <c r="G135" i="9"/>
  <c r="G137" i="9"/>
  <c r="G228" i="9"/>
  <c r="G92" i="9"/>
  <c r="G93" i="9"/>
  <c r="G85" i="9" l="1"/>
  <c r="G73" i="9"/>
  <c r="G51" i="9"/>
  <c r="G103" i="9" l="1"/>
  <c r="G115" i="9" l="1"/>
  <c r="G108" i="9"/>
  <c r="G119" i="9"/>
  <c r="G79" i="9" l="1"/>
  <c r="G99" i="9"/>
  <c r="G232" i="9" l="1"/>
  <c r="G514" i="9" l="1"/>
  <c r="F515" i="9" s="1"/>
  <c r="D13" i="10"/>
  <c r="D21" i="10" s="1"/>
  <c r="G2" i="9" s="1"/>
  <c r="E517" i="9" l="1"/>
  <c r="G515" i="9"/>
  <c r="G516" i="9" s="1"/>
  <c r="F516" i="9"/>
  <c r="F517" i="9" s="1"/>
  <c r="G517" i="9" l="1"/>
</calcChain>
</file>

<file path=xl/sharedStrings.xml><?xml version="1.0" encoding="utf-8"?>
<sst xmlns="http://schemas.openxmlformats.org/spreadsheetml/2006/main" count="1483" uniqueCount="954">
  <si>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</si>
  <si>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</si>
  <si>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</si>
  <si>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</si>
  <si>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</si>
  <si>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</si>
  <si>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</si>
  <si>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</si>
  <si>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</si>
  <si>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</si>
  <si>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</si>
  <si>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</si>
  <si>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III</t>
  </si>
  <si>
    <t>SUBTOTAL OBRAS CIVIS</t>
  </si>
  <si>
    <t>SUBTOTAL INFRAESTRUTURA ELÉTRICA</t>
  </si>
  <si>
    <t>FONE:</t>
  </si>
  <si>
    <t>1.1</t>
  </si>
  <si>
    <t>1.2</t>
  </si>
  <si>
    <t>BDI</t>
  </si>
  <si>
    <t>LOTE</t>
  </si>
  <si>
    <t>ÚNICO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</si>
  <si>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</si>
  <si>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</si>
  <si>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</si>
  <si>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</si>
  <si>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</si>
  <si>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</si>
  <si>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</si>
  <si>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</si>
  <si>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</si>
  <si>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</si>
  <si>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</si>
  <si>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</si>
  <si>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</si>
  <si>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</si>
  <si>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</si>
  <si>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</si>
  <si>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</si>
  <si>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</si>
  <si>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</si>
  <si>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</si>
  <si>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</si>
  <si>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</si>
  <si>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</si>
  <si>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</si>
  <si>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</si>
  <si>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</si>
  <si>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</si>
  <si>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</si>
  <si>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</si>
  <si>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</si>
  <si>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</si>
  <si>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</si>
  <si>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</si>
  <si>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</si>
  <si>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</si>
  <si>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</si>
  <si>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m²</t>
  </si>
  <si>
    <t>m³</t>
  </si>
  <si>
    <t>un</t>
  </si>
  <si>
    <t>Diversos</t>
  </si>
  <si>
    <t>Transporte de conteiners para destinação e descarte dos resíduos de caliças, ferro, vidro, madeiras, alumínio, cerâmicas, gesso, etc, produzidos pela construção civil (atentar para observações e orientações no memorial descritivo)</t>
  </si>
  <si>
    <t>2.1</t>
  </si>
  <si>
    <t>2.2</t>
  </si>
  <si>
    <t>4.1</t>
  </si>
  <si>
    <t>4.2</t>
  </si>
  <si>
    <t>x,xx</t>
  </si>
  <si>
    <t>1.3</t>
  </si>
  <si>
    <t>1.4</t>
  </si>
  <si>
    <t>1.5</t>
  </si>
  <si>
    <t>1.6</t>
  </si>
  <si>
    <t>1.7</t>
  </si>
  <si>
    <t>Limpeza final</t>
  </si>
  <si>
    <t>Serviços iniciais</t>
  </si>
  <si>
    <t>m</t>
  </si>
  <si>
    <t>3.1</t>
  </si>
  <si>
    <t>4.3</t>
  </si>
  <si>
    <t>4.4</t>
  </si>
  <si>
    <t>4.5</t>
  </si>
  <si>
    <t>4.6</t>
  </si>
  <si>
    <t>4.7</t>
  </si>
  <si>
    <t>4.8</t>
  </si>
  <si>
    <t>4.9</t>
  </si>
  <si>
    <t>6.1</t>
  </si>
  <si>
    <t>6.2</t>
  </si>
  <si>
    <t>6.3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</si>
  <si>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</si>
  <si>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</si>
  <si>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</si>
  <si>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</si>
  <si>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</si>
  <si>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</si>
  <si>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</si>
  <si>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</si>
  <si>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</si>
  <si>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Destinação de resíduos com entrega de Manifesto de Transporte de Resíduos e o Recibo de Destinação de Resíduos por empresa licenciada (atentar para observações e orientações no memorial descritivo)</t>
  </si>
  <si>
    <t>SUBTOTAL GERAL</t>
  </si>
  <si>
    <t>Plano de Gerenciamento de Resíduos Sólidos (PGRS)</t>
  </si>
  <si>
    <t>Demolições e Retiradas</t>
  </si>
  <si>
    <t>Parede com placas de gesso acartonado (drywall), para uso interno, com duas faces simples e estrutura metálica com guias simples</t>
  </si>
  <si>
    <t>Pisos e Pavimentações</t>
  </si>
  <si>
    <t>Forro</t>
  </si>
  <si>
    <t>Acessibilidade</t>
  </si>
  <si>
    <t>1.8</t>
  </si>
  <si>
    <t>cj</t>
  </si>
  <si>
    <t>3.2</t>
  </si>
  <si>
    <t>3.3</t>
  </si>
  <si>
    <t>8.6</t>
  </si>
  <si>
    <t>8.7</t>
  </si>
  <si>
    <t>Remoção de persiana, para descarte</t>
  </si>
  <si>
    <t xml:space="preserve"> </t>
  </si>
  <si>
    <t>Fita fotoluminescente adesiva, emissão de cor verde, 3 x 10 cm para degraus da escada (degrau e espelho)</t>
  </si>
  <si>
    <t>Forro de gesso acartonado, inclusive estrutura de fixação</t>
  </si>
  <si>
    <t>Remoção de placas de piso tátil, para descarte - inclui limpeza das manchas de cola</t>
  </si>
  <si>
    <t>h</t>
  </si>
  <si>
    <t>6.5</t>
  </si>
  <si>
    <t>6.4</t>
  </si>
  <si>
    <t>6.6</t>
  </si>
  <si>
    <t>6.7</t>
  </si>
  <si>
    <t>2.1.1</t>
  </si>
  <si>
    <t>2.1.2</t>
  </si>
  <si>
    <t>ADMINISTRAÇÃO LOCAL - 3%</t>
  </si>
  <si>
    <t>Pintura látex PVA na cor branca sobre massa corrida (forro de gesso novo e existente)</t>
  </si>
  <si>
    <t>conj.</t>
  </si>
  <si>
    <t>9.1</t>
  </si>
  <si>
    <t>9.4</t>
  </si>
  <si>
    <t>9.5</t>
  </si>
  <si>
    <t>9.2</t>
  </si>
  <si>
    <t>9.3</t>
  </si>
  <si>
    <t>10.1</t>
  </si>
  <si>
    <t>Persiana vertical blackout - cor cinza</t>
  </si>
  <si>
    <r>
      <t xml:space="preserve">2. ENDEREÇO DE EXECUÇÃO/ENTREGA: </t>
    </r>
    <r>
      <rPr>
        <sz val="9.5"/>
        <rFont val="Calibri"/>
        <family val="2"/>
        <scheme val="minor"/>
      </rPr>
      <t>conforme Termo de Referência</t>
    </r>
  </si>
  <si>
    <r>
      <t xml:space="preserve">3. PRAZO DE EXECUÇÃO/ENTREGA: </t>
    </r>
    <r>
      <rPr>
        <sz val="9.5"/>
        <rFont val="Calibri"/>
        <family val="2"/>
        <scheme val="minor"/>
      </rPr>
      <t>conforme Termo de Referência</t>
    </r>
  </si>
  <si>
    <t>Projeto Hidrossanitário</t>
  </si>
  <si>
    <t>Placa de Obra</t>
  </si>
  <si>
    <t>Rasgos em contrapiso para passagem de tubulação acima de 75mm</t>
  </si>
  <si>
    <t>un.</t>
  </si>
  <si>
    <t>Demolições:</t>
  </si>
  <si>
    <t>Paredes em alvenaria</t>
  </si>
  <si>
    <t>Piso cerâmico de todos sanitários</t>
  </si>
  <si>
    <t>Instalações hidrossanitárias (hidráulica e esgoto) de todos os Sanitários (exceto tubo de queda, tubo de ventilação e colunas de água frias existente)</t>
  </si>
  <si>
    <t>2.1.3</t>
  </si>
  <si>
    <t>2.1.4</t>
  </si>
  <si>
    <t>2.1.5</t>
  </si>
  <si>
    <t>2.1.6</t>
  </si>
  <si>
    <t>2.1.7</t>
  </si>
  <si>
    <t>Forro em gesso dos sanitários do pavimento térreo</t>
  </si>
  <si>
    <t>2.1.8</t>
  </si>
  <si>
    <t>Remoção/Retirada:</t>
  </si>
  <si>
    <t>Divisórias em madeira - sem aproveitamento</t>
  </si>
  <si>
    <t>Louças sanitárias dos sanitários - sem aproveitamento</t>
  </si>
  <si>
    <t>Metais e acessórios dos sanitários - sem aproveitamento</t>
  </si>
  <si>
    <t>Alçapão em gesso 070X070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</si>
  <si>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</si>
  <si>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</si>
  <si>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</si>
  <si>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</si>
  <si>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</si>
  <si>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</si>
  <si>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</si>
  <si>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</si>
  <si>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</si>
  <si>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</si>
  <si>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Enchimento argamassa com brita leve</t>
  </si>
  <si>
    <t>Regularização para pavimentação colada  e nivelamento do piso</t>
  </si>
  <si>
    <t>Pedra basalto polido igual à existente</t>
  </si>
  <si>
    <t>Viga de concreto para base de corrimão - guia de balizamento rampa de acesso</t>
  </si>
  <si>
    <t>Rodapé em basalto polido idêntico ao existente</t>
  </si>
  <si>
    <t>2.2.11</t>
  </si>
  <si>
    <t xml:space="preserve">m </t>
  </si>
  <si>
    <t>Parede de gesso acartonado verde, duas faces c/uma chapa de cada lado-10cm</t>
  </si>
  <si>
    <t>Painel de gesso acartonado duas faces c/uma chapa de cada lado - 12,5cm e isolamento interno, lã de vidro ensacada - paredes e septo acústico</t>
  </si>
  <si>
    <t>Alvenaria com tijolo furado (6 FUROS)</t>
  </si>
  <si>
    <t>Paredes</t>
  </si>
  <si>
    <t>Revestimentos</t>
  </si>
  <si>
    <t>Paredes novas:</t>
  </si>
  <si>
    <t xml:space="preserve">      - chapisco</t>
  </si>
  <si>
    <t xml:space="preserve">      - emboço</t>
  </si>
  <si>
    <t xml:space="preserve">      - reboco</t>
  </si>
  <si>
    <t>Execução de reboco em geral nas paredes existentes e a executar recuperação de rasgos para passagem de tubulação e fissuras existentes</t>
  </si>
  <si>
    <t>6.4.1</t>
  </si>
  <si>
    <t>6.4.2</t>
  </si>
  <si>
    <t>6.4.3</t>
  </si>
  <si>
    <t>Pintura esmalte sobre esquadrias de ferro, 2 demãos - inclui fundo antiferruginoso - cor branco</t>
  </si>
  <si>
    <t>Pintura esmalte sobre esquadrias de ferro existentes - 2 demãos - cor grafite</t>
  </si>
  <si>
    <t>Tinta acrílica fosca na cor grafite sobre laje de forro c/emassamento e duas demaos</t>
  </si>
  <si>
    <t>Pintura acrílica na cor suvenir Dulux para interiores marca Coral, referência suvenir 10GG 53/030, acabamento acetinado - paredes e pilares</t>
  </si>
  <si>
    <t>Organização do leiaute</t>
  </si>
  <si>
    <t>Enc. Sociais SINAPI-RS JAN/2020</t>
  </si>
  <si>
    <t>Madeira</t>
  </si>
  <si>
    <t>porta de madeira para pintura, interna, semioca, 90x210cm, com marco de madeira maciço, completa, com ferragens</t>
  </si>
  <si>
    <t>porta de madeira para pintura, interna, semioca, 80x210cm, com marco de madeira maciço, completa, com ferragens</t>
  </si>
  <si>
    <t xml:space="preserve">Vidro  </t>
  </si>
  <si>
    <t>Elemento podotátil 25x25cm tipo alerta com acabamento inox</t>
  </si>
  <si>
    <t>Elemento podotátil 25x25cm tipo direcional com acabamento inox</t>
  </si>
  <si>
    <t>Sinalização de pavimento em braile - corrimão</t>
  </si>
  <si>
    <t>Sinalização de pavimento em braile - parede</t>
  </si>
  <si>
    <t>Esquadrias e elementos divisórios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</si>
  <si>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</si>
  <si>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</si>
  <si>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</si>
  <si>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</si>
  <si>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</si>
  <si>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</si>
  <si>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</si>
  <si>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</si>
  <si>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</si>
  <si>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</si>
  <si>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7.3.1</t>
  </si>
  <si>
    <t>7.4.1</t>
  </si>
  <si>
    <t>Programação visual</t>
  </si>
  <si>
    <t>Mobiliário</t>
  </si>
  <si>
    <t>Ambiente Reuniões Informais:</t>
  </si>
  <si>
    <t>Armário multiuso 12 portas, 4 por coluna ref: Nikko</t>
  </si>
  <si>
    <t>Poltrona SWAN MULTI</t>
  </si>
  <si>
    <t>PUFF redondo Ø 420mm</t>
  </si>
  <si>
    <t xml:space="preserve">un </t>
  </si>
  <si>
    <t>Cabine telefônica - parede em gesso acartonado e porta de vidro temperado conforme memorial.</t>
  </si>
  <si>
    <t>Balcão recepção 150x100cm, conforme projeto</t>
  </si>
  <si>
    <t>Arquibancada sob medida - projeto e execução</t>
  </si>
  <si>
    <t>Banqueta alta para copa, em polipropileno, ref. Cavaletti Go 34020 Basic</t>
  </si>
  <si>
    <t>Barra de apoio para bacia sanitária , 800 mm, aço inox, Ø33mm, conforme NBR 9050</t>
  </si>
  <si>
    <t xml:space="preserve">Barra de apoio vertical para lavatório , aço inox, Ø33mm, tamanho 40cm, conforme NBR 9050 </t>
  </si>
  <si>
    <t xml:space="preserve">     - Sofá fixo com encosto 80,0cm x 180,0cm – encosto altura de 40,0cm levemente inclinado/ acento altura 45,0cm conforme memorial</t>
  </si>
  <si>
    <t xml:space="preserve">     - Mesa retangular 80x180cm conforme memorial</t>
  </si>
  <si>
    <t>Assento sanitário para Bacia Vogue Plus Deca, na cor Branco</t>
  </si>
  <si>
    <t>Cuba embutida ref. Deca, oval L37.17 cor branco gelo, com acabamentos para ralo compatível, com sifão cromado</t>
  </si>
  <si>
    <t>Bacia sanitária ref. Deca Vogue Plus Conforto, sem abertura frontal P510.17, cor branco gelo, incluindo instalações e acabamentos</t>
  </si>
  <si>
    <t>Bacia sanitária ref. Deca Vogue Plus convencional P5.17, cor branco gelo, incluindo instalações e acabamentos</t>
  </si>
  <si>
    <t>Lavatório com coluna suspensa, ref. Deca L51.17, com acabamento de ralo compatível e sifão cromado</t>
  </si>
  <si>
    <t>Mictório individual de louça, ref. Deca M.714, com sifão integrado e acessórios para instalação</t>
  </si>
  <si>
    <t xml:space="preserve">Metais  </t>
  </si>
  <si>
    <t>Válvula de Descarga para Mictório Cromada Decamatic Deca, completa, ou equivalente</t>
  </si>
  <si>
    <t>Torneira Deca cromada Decamatic Eco 1173 ou equivalente</t>
  </si>
  <si>
    <t>Acabamento de registro gaveta 25mm</t>
  </si>
  <si>
    <t>Acabamento de registro gaveta 3/4"</t>
  </si>
  <si>
    <t>Acabamento de registro esfera 40mm</t>
  </si>
  <si>
    <t>Acabamento de registro esfera 1 1/2"</t>
  </si>
  <si>
    <t>Tampa para ralo 15x15 cromada</t>
  </si>
  <si>
    <t>Tampa para caixa sifonada cromada redonda Ø25cm cromada</t>
  </si>
  <si>
    <t>Torneira para pia da copa, móvel - Deca Flex 1167.C20 ou equivalente</t>
  </si>
  <si>
    <t>Acessórios</t>
  </si>
  <si>
    <t>Copa</t>
  </si>
  <si>
    <t>Sanitários</t>
  </si>
  <si>
    <t>12.1</t>
  </si>
  <si>
    <t>12.2</t>
  </si>
  <si>
    <t>12.3</t>
  </si>
  <si>
    <t>Dispenser para papel higiênico em rolo</t>
  </si>
  <si>
    <t>Dispenser para toalhas de mão interfolhadas</t>
  </si>
  <si>
    <t>Dispenser para sabonete líquido, com reservatório</t>
  </si>
  <si>
    <t>Instalações hidrossanitárias</t>
  </si>
  <si>
    <t>13.1</t>
  </si>
  <si>
    <t>Rede de água fria</t>
  </si>
  <si>
    <t>Tubo Soldável NBR 5648 3,00m - 25mm</t>
  </si>
  <si>
    <t>Tubo Soldável NBR 5648 3,00m - 40mm</t>
  </si>
  <si>
    <t>Joelho Soldável 90º - 25mm</t>
  </si>
  <si>
    <t>Joelho Soldável 90º- 40mm</t>
  </si>
  <si>
    <t>Têe 90 Soldável 40mm</t>
  </si>
  <si>
    <t>Registro de Gaveta Base 3/4"</t>
  </si>
  <si>
    <t>Registro de Gaveta Base 25mm</t>
  </si>
  <si>
    <t>Luva Sold. 25 mm</t>
  </si>
  <si>
    <t>Luva Sold. 40 mm</t>
  </si>
  <si>
    <t>Registro Esfera VS 40 mm</t>
  </si>
  <si>
    <t>Registro Esfera VS 1.1/2'</t>
  </si>
  <si>
    <t>Tee 90 SD LLR BCH LT 25mmx3/4"</t>
  </si>
  <si>
    <t>Tubo Esgoto Prim Tigre BV 3m - 50mm</t>
  </si>
  <si>
    <t>Tubo Esgoto Prim Tigre BV 3m - 100mm</t>
  </si>
  <si>
    <t>Tubo Esgoto Sec Tigre PB 3m - 40mm</t>
  </si>
  <si>
    <t>Joelho Esg. Secundário 90º- 40mm</t>
  </si>
  <si>
    <t>Joelho Esgoto 90º- 50mm</t>
  </si>
  <si>
    <t>Joelho Esgoto 90º- 100mm</t>
  </si>
  <si>
    <t>Joelho Esg. Secundário 45º- 40mm</t>
  </si>
  <si>
    <t>Joelho Esgoto 45º- 50mm</t>
  </si>
  <si>
    <t>Joelho  Esgoto 45º- 100mm</t>
  </si>
  <si>
    <t>Joelho 90 Esg. Secundário c/ anel 40mm</t>
  </si>
  <si>
    <t>Junção Simples Esgoto 100x100mm</t>
  </si>
  <si>
    <t>Junção Simples Esgoto 50X50mm</t>
  </si>
  <si>
    <t>Junção Simples Esgoto 100X50mm</t>
  </si>
  <si>
    <t>Redução Excentr. Esgoto 100x50mm</t>
  </si>
  <si>
    <t>Curva 90 curta p/ esgoto</t>
  </si>
  <si>
    <t>CX. Sif. p/TPA Red BR 250X172X50 132</t>
  </si>
  <si>
    <t>Caixa Sif. P.Prata QD/GR AL 150x150x50mm</t>
  </si>
  <si>
    <t>Caixa Sif. P.Prata QD/GR AL 250x250x50mm</t>
  </si>
  <si>
    <t>Luva Simples Esgoto 50mm</t>
  </si>
  <si>
    <t>Luva Simples Esgoto 100mm</t>
  </si>
  <si>
    <t>Tee curto para Esgoto 50X50mm</t>
  </si>
  <si>
    <t>Tee curto para Esgoto 100X100mm</t>
  </si>
  <si>
    <t>Rede de esgoto</t>
  </si>
  <si>
    <t>13.2</t>
  </si>
  <si>
    <t>13.1.1</t>
  </si>
  <si>
    <t>13.2.2</t>
  </si>
  <si>
    <t>13.1.2</t>
  </si>
  <si>
    <t>13.1.3</t>
  </si>
  <si>
    <t>13.1.4</t>
  </si>
  <si>
    <t>13.1.5</t>
  </si>
  <si>
    <t>13.1.6</t>
  </si>
  <si>
    <t>13.2.1</t>
  </si>
  <si>
    <t>13.2.7</t>
  </si>
  <si>
    <t>13.2.5</t>
  </si>
  <si>
    <t>13.2.3</t>
  </si>
  <si>
    <t>13.2.4</t>
  </si>
  <si>
    <t>13.2.9</t>
  </si>
  <si>
    <t>13.2.8</t>
  </si>
  <si>
    <t>13.2.6</t>
  </si>
  <si>
    <t>13.2.10</t>
  </si>
  <si>
    <t>13.2.11</t>
  </si>
  <si>
    <t>13.2.12</t>
  </si>
  <si>
    <t>13.2.13</t>
  </si>
  <si>
    <t>12.4</t>
  </si>
  <si>
    <t>II</t>
  </si>
  <si>
    <t>INSTALAÇÕES MECÂNICAS</t>
  </si>
  <si>
    <t>Climatização</t>
  </si>
  <si>
    <t>Duto em chapa vincada (bitola cfe NBR 16.401) de aço galvanizado sem isolamento</t>
  </si>
  <si>
    <t>kg</t>
  </si>
  <si>
    <t>Difusor insuflamento quadrado 12" 4 vias com registro de palhetas opostas - aluminio</t>
  </si>
  <si>
    <t>Pintura dutos de ar condicionado com tinta esmalte sintético fosco cor a definir - 2 demão</t>
  </si>
  <si>
    <t>Manutenção corretiva de equipamento de ar condicionado tipo Splitão capacidade 5TR considerando substituição de capacitor e contatoras, recarga de fluído refrigerante R22, higienização de unidade evaporadora e condensadora.</t>
  </si>
  <si>
    <t>Manutenção preventiva de equipamento de ar condicionado tipo Splitão capacidade 5TR considerando recarga de fluído refrigerante R22, higienização de unidade evaporadora e condensadora.</t>
  </si>
  <si>
    <t>Manutenção corretiva de equipamento de ar condicionado tipo cassete capacidade 48.000 Btu/h considerando substituição do compressor, recarga de fluído refrigerante R22, higienização de unidade evaporadora e condensadora.</t>
  </si>
  <si>
    <t>Manutenção preventiva de equipamento de ar condicionado tipo cassete capacidade 48.000 Btu/h considerando recarga de fluído refrigerante R22, higienização de unidade evaporadora e condensadora.</t>
  </si>
  <si>
    <t>Manutenção preventiva de equipamento de ar condicionado tipo Hi Wall 12.000 Btu/h considerando recarga de fluído refrigerante R22, higienização de unidade evaporadora e condensadora.</t>
  </si>
  <si>
    <t>1.9</t>
  </si>
  <si>
    <t>Condicionador de ar tipo split, evaporadora modelo Hi Wall, quente/frio, condensador com descarga horizontal axial, inverter, 12.000 Btu´s, com controle remoto sem fio. Fluído refrigerante isento de cloro.</t>
  </si>
  <si>
    <t>1.10</t>
  </si>
  <si>
    <t>Cano de cobre ø 1/4", esp. parede 0,79mm</t>
  </si>
  <si>
    <t>1.11</t>
  </si>
  <si>
    <t>Cano de cobre ø 1/2", esp. parede 0,79mm</t>
  </si>
  <si>
    <t>1.12</t>
  </si>
  <si>
    <t>Isolamento Borracha Elastomérica ø1/4"</t>
  </si>
  <si>
    <t>1.13</t>
  </si>
  <si>
    <t>Isolamento Borracha Elastomérica ø1/2"</t>
  </si>
  <si>
    <t>1.14</t>
  </si>
  <si>
    <t>Cola para isolamento das tubulações, lata 900 g</t>
  </si>
  <si>
    <t>1.15</t>
  </si>
  <si>
    <t>Suporte metálico para tubulações</t>
  </si>
  <si>
    <t>1.16</t>
  </si>
  <si>
    <t>Ligação da drenagem dos condicionadores aos pontos de dreno termicamente isoladas</t>
  </si>
  <si>
    <t>1.17</t>
  </si>
  <si>
    <t>Carga de gás refrigerante adicional</t>
  </si>
  <si>
    <t>1.18</t>
  </si>
  <si>
    <t>Interligação elétrica de comando entre unidades evaporadoras e condensadoras</t>
  </si>
  <si>
    <t>1.19</t>
  </si>
  <si>
    <t>Nitrogênio para soldagem da tubulação de cobre</t>
  </si>
  <si>
    <t>1.20</t>
  </si>
  <si>
    <t>Suporte construção artesanal metálico para sustentação das condensadoras</t>
  </si>
  <si>
    <t>par</t>
  </si>
  <si>
    <t>1.21</t>
  </si>
  <si>
    <t>Calço amortecedor de vibração construído em neoprene</t>
  </si>
  <si>
    <t>1.22</t>
  </si>
  <si>
    <t>Bomba de dreno para split Hi Wall 12.000 Btu/h</t>
  </si>
  <si>
    <t>1.23</t>
  </si>
  <si>
    <t>Eletrocalha perfurada para transporte das linhas frigorigenas 200x100 mm, chapa 24 com acessórios.</t>
  </si>
  <si>
    <t>1.24</t>
  </si>
  <si>
    <t>Tampa para eletrocalha 200 mm</t>
  </si>
  <si>
    <t>1.25</t>
  </si>
  <si>
    <t>Grade de segurança em aço</t>
  </si>
  <si>
    <t>1.26</t>
  </si>
  <si>
    <t>Isolamento termico e acústico para dutos e isolamento de evaporadoras, espessura 25 mm auto adesivo. Baixa propagação de chamas. Referência Armaduct da Armacell ou produto com especificações superiores</t>
  </si>
  <si>
    <t>1.27</t>
  </si>
  <si>
    <t>Bateria de resistência 4500 Watts para splitão 5TR contemplando suportes, contatoras e fiação adequada</t>
  </si>
  <si>
    <t>1.28</t>
  </si>
  <si>
    <t>Acessórios diversos (suportes, pinos roscados,parafusos, fita PVC, cabos, cola) para instalação e montagens</t>
  </si>
  <si>
    <t>SUBTOTAL INSTALAÇÕES MECÂNICAS</t>
  </si>
  <si>
    <t>INFRAESTRUTURA ELÉTRICA</t>
  </si>
  <si>
    <t>ENTRADA DE ENERGIA E MEDIÇÃO</t>
  </si>
  <si>
    <t>Disjuntor tripolar 100A, estrut. FI, Icc=35kA</t>
  </si>
  <si>
    <t xml:space="preserve">MONTAGEM DO QUADROS DE DISTRIBUIÇÃO - ILUMINAÇÃO / TOMADAS E AC </t>
  </si>
  <si>
    <t xml:space="preserve">Quadro de Força de SOBREPOR montado em caixa de comando com dimensões minimas de 7500x500x150mm, com barramento DIN de FNT para 250A, placa de montagem, Disjuntor Geral e Disjuntores Parciais tipo Caixa Moldada 22kA - QGBT completo para 18 elementos. </t>
  </si>
  <si>
    <t>Quadro de Força de SOBREPOR montado em caixa de comando com dimensões minimas de 900x500x150mm, com barramento DIN de FNT para 150A, placa de montagem - Completo para 36 elementos - (CD-1), (CD-2) E (CD-3).</t>
  </si>
  <si>
    <t>2.3</t>
  </si>
  <si>
    <t>Quadro de Força de SOBREPOR montado em caixa de comando com dimensões minimas de 7500x500x150mm, com barramento DIN de FNT para 150A, placa de montagem - Completo para 24 elementos (QFAC)</t>
  </si>
  <si>
    <t>2.4</t>
  </si>
  <si>
    <t>Disjuntores Tripolar padrão caixa Moldada 22kA</t>
  </si>
  <si>
    <t>2.4.1</t>
  </si>
  <si>
    <t xml:space="preserve">            - 3x100A (QGBT)</t>
  </si>
  <si>
    <t>2.4.2</t>
  </si>
  <si>
    <t xml:space="preserve">            - 3x80A Geral do (QFAC) no (QGBT)</t>
  </si>
  <si>
    <t>2.4.3</t>
  </si>
  <si>
    <t xml:space="preserve">            - 3x63A Geral CDBK no (QGBT)</t>
  </si>
  <si>
    <t>2.4.4</t>
  </si>
  <si>
    <t xml:space="preserve">            - 3x50A (CD-1 )</t>
  </si>
  <si>
    <t>2.5</t>
  </si>
  <si>
    <t>Disjuntores Tripolar padrão DIN - 4,5kA</t>
  </si>
  <si>
    <t>2.5.1</t>
  </si>
  <si>
    <t xml:space="preserve">            - 3x20A </t>
  </si>
  <si>
    <t>2.5.2</t>
  </si>
  <si>
    <t xml:space="preserve">            - 3x32A </t>
  </si>
  <si>
    <t>2.5.3</t>
  </si>
  <si>
    <t xml:space="preserve">            - 3x40A</t>
  </si>
  <si>
    <t>2.5.4</t>
  </si>
  <si>
    <t xml:space="preserve">            - 3x50A</t>
  </si>
  <si>
    <t>2.5.5</t>
  </si>
  <si>
    <t xml:space="preserve">            - 3x63A -(CD-1), (CD-2) e (CD-3)</t>
  </si>
  <si>
    <t>2.6</t>
  </si>
  <si>
    <t>Disjuntores Monopolar DIN - 4,5kA</t>
  </si>
  <si>
    <t>2.6.1</t>
  </si>
  <si>
    <t xml:space="preserve">            - 1x25A</t>
  </si>
  <si>
    <t>2.6.2</t>
  </si>
  <si>
    <t xml:space="preserve">            - 1x20A</t>
  </si>
  <si>
    <t>2.6.3</t>
  </si>
  <si>
    <t xml:space="preserve">            - 1x16A</t>
  </si>
  <si>
    <t>2.6.4</t>
  </si>
  <si>
    <t xml:space="preserve">            - 1x10A</t>
  </si>
  <si>
    <t>2.7</t>
  </si>
  <si>
    <t>Disjuntores Bipolar DIN - 4,5kA</t>
  </si>
  <si>
    <t>2.7.1</t>
  </si>
  <si>
    <t xml:space="preserve">            - 2x25A</t>
  </si>
  <si>
    <t>2.8</t>
  </si>
  <si>
    <t>Dispositivo DR tetrapolar 63A sensibilidade 300mA - (CD-1), (CD-2) e (CD-3).</t>
  </si>
  <si>
    <t>2.9</t>
  </si>
  <si>
    <t xml:space="preserve">Dispositivo DR bipolar 25A sensibilidade 30mA </t>
  </si>
  <si>
    <t>2.10</t>
  </si>
  <si>
    <t>Supressores de Surto com encapsulamento 45kA</t>
  </si>
  <si>
    <t>2.11</t>
  </si>
  <si>
    <t>Cabo unipolar flexível seção 16mm² / 750V - Afumex - (CD-1/CD-2/CD-3/CD-BK)</t>
  </si>
  <si>
    <t>2.12</t>
  </si>
  <si>
    <t>Cabo unipolar flexível seção 25,0mm² / 750V - Afumex - (QFAC)</t>
  </si>
  <si>
    <t>2.13</t>
  </si>
  <si>
    <t>Cabo unipolar flexível seção 35,0mm² / 750V - Afumex - (QGBT)</t>
  </si>
  <si>
    <t>PONTOS DE LUZ /TOMADAS e AR CONDICIONADO</t>
  </si>
  <si>
    <t>3.4</t>
  </si>
  <si>
    <t>3.5</t>
  </si>
  <si>
    <t>3.6</t>
  </si>
  <si>
    <t>3.7</t>
  </si>
  <si>
    <t>Luminária de SOBREPOR para 2 lâmpadas tubulares LED T8 de 18W (4000K), com corpo em chapa de aço tratada e pintada pelo sistema eletrostpatico a pó híbrido branco. Refletor e aletas parabólicas em alumínio anodizado brilhante de alta refletância e alta pureza 99,85%. Soquete tipo push-in G-13 de engate rápido. Ref.: LS-802 2x18W da Intral ou equivalentes técnicos</t>
  </si>
  <si>
    <t>3.8</t>
  </si>
  <si>
    <t>Lâmpadas tubulares LED T8 de 18W (4000K), 2100 lumens da Philips, Osram ou equivalentes técnico</t>
  </si>
  <si>
    <t>3.9</t>
  </si>
  <si>
    <t>Luminária Redondo de embutir em LED de uso interno nas dimensões de 30cm de LED de 25W (4000K), com corpo em chapa de aço tratada e pintada pelo sistema eletrostatico a pó híbrido branco</t>
  </si>
  <si>
    <t>3.10</t>
  </si>
  <si>
    <t>Condutor unipolar flexível Afumex:</t>
  </si>
  <si>
    <t xml:space="preserve">          - seção 2,5mm² </t>
  </si>
  <si>
    <t xml:space="preserve">          - seção 4,0mm² </t>
  </si>
  <si>
    <t>3.11</t>
  </si>
  <si>
    <t>Espelho de pvc branco 4x2" (100x50mm) com:</t>
  </si>
  <si>
    <t>3.11.1</t>
  </si>
  <si>
    <t xml:space="preserve">          - interruptor simples com tomada.</t>
  </si>
  <si>
    <t>3.11.2</t>
  </si>
  <si>
    <t xml:space="preserve">          - interruptor simples.</t>
  </si>
  <si>
    <t>3.11.3</t>
  </si>
  <si>
    <t xml:space="preserve">          - interruptor duplo.</t>
  </si>
  <si>
    <t xml:space="preserve">          - interruptor triplo.</t>
  </si>
  <si>
    <t xml:space="preserve">          - tomada novo padrão brasileiro</t>
  </si>
  <si>
    <t>3.12</t>
  </si>
  <si>
    <t xml:space="preserve">Caixa condulete diam. 20mm com: </t>
  </si>
  <si>
    <t xml:space="preserve">          - interruptor duplo</t>
  </si>
  <si>
    <t xml:space="preserve">          - interruptor triplo</t>
  </si>
  <si>
    <t xml:space="preserve">          - tomada novo padrão brasileiro 20A</t>
  </si>
  <si>
    <t xml:space="preserve">          - tomada Keystone RJ45 Fêmea</t>
  </si>
  <si>
    <t>3.13</t>
  </si>
  <si>
    <t xml:space="preserve">Suporte de canaleta de aluminio com : </t>
  </si>
  <si>
    <t>3.14</t>
  </si>
  <si>
    <t xml:space="preserve">Caixa de embutir parede 4x2" </t>
  </si>
  <si>
    <t>3.15</t>
  </si>
  <si>
    <t>Caixa tipo condulete com tampa cega:</t>
  </si>
  <si>
    <t xml:space="preserve">          - ø 20mm.</t>
  </si>
  <si>
    <t xml:space="preserve">          - ø 25mm.</t>
  </si>
  <si>
    <t xml:space="preserve">          - ø 32mm.</t>
  </si>
  <si>
    <t>3.16</t>
  </si>
  <si>
    <t xml:space="preserve">Caixa metálica sobrepor 200x200x120mm </t>
  </si>
  <si>
    <t>3.17</t>
  </si>
  <si>
    <t>Eletroduto de ferro:</t>
  </si>
  <si>
    <t>3.18</t>
  </si>
  <si>
    <t>Canaleta aluminio 73x25 dupla c/ tampa de encaixe - Pintada</t>
  </si>
  <si>
    <t>3.19</t>
  </si>
  <si>
    <t>Adaptador para canaleta Dutotec 73x25mm - 3x1</t>
  </si>
  <si>
    <t>3.20</t>
  </si>
  <si>
    <t xml:space="preserve">Eletrocalha lisa 150x100mm </t>
  </si>
  <si>
    <t>3.21</t>
  </si>
  <si>
    <t>Tampa para eletrocalha 150mm</t>
  </si>
  <si>
    <t>3.22</t>
  </si>
  <si>
    <t>Divisor interno para eletrocalha 100mm</t>
  </si>
  <si>
    <t>3.23</t>
  </si>
  <si>
    <t xml:space="preserve">Suporte suspensão para eletrocalha 150x100mm </t>
  </si>
  <si>
    <t>3.24</t>
  </si>
  <si>
    <t>Curva vertical descida para eletrocalha 150x100mm</t>
  </si>
  <si>
    <t>3.25</t>
  </si>
  <si>
    <t>Acessório "T" para eletrocalha 150x100mm</t>
  </si>
  <si>
    <t>3.26</t>
  </si>
  <si>
    <t>Emenda interna tipo "U" p/ eletrocalha 150x100mm</t>
  </si>
  <si>
    <t>3.27</t>
  </si>
  <si>
    <t>Terminal de fechamento p/ eletrocalha 150x100mm</t>
  </si>
  <si>
    <t>3.28</t>
  </si>
  <si>
    <t xml:space="preserve">Derivação lateral de eletrocalha para perfilado </t>
  </si>
  <si>
    <t>3.29</t>
  </si>
  <si>
    <t>Perfilado 38x38mm chapa 14</t>
  </si>
  <si>
    <t>3.30</t>
  </si>
  <si>
    <t>Suporte longo p/perfilado 38x38mm</t>
  </si>
  <si>
    <t>3.31</t>
  </si>
  <si>
    <t>Base c/ 4 furos fixação externa p/perfilado 38x38mm</t>
  </si>
  <si>
    <t xml:space="preserve"> un</t>
  </si>
  <si>
    <t>3.32</t>
  </si>
  <si>
    <t xml:space="preserve">Emendas Internas ("I", "L") para perfilado 38x38mm  </t>
  </si>
  <si>
    <t>3.33</t>
  </si>
  <si>
    <t xml:space="preserve">Emendas "T" para perfilado 38x38mm  </t>
  </si>
  <si>
    <t>3.34</t>
  </si>
  <si>
    <t xml:space="preserve">Emendas "X" para perfilado 38x38mm  </t>
  </si>
  <si>
    <t>3.35</t>
  </si>
  <si>
    <t>Derivação lateral de perfilado para eletroduto</t>
  </si>
  <si>
    <t>3.36</t>
  </si>
  <si>
    <t>Caixa de perfilado com tomada 2P+T</t>
  </si>
  <si>
    <t>3.37</t>
  </si>
  <si>
    <t>Parafusos, porcas e arruelas para perfilados/eletrocalhas</t>
  </si>
  <si>
    <t>3.38</t>
  </si>
  <si>
    <t>Vergalhão rosca total 1/4"</t>
  </si>
  <si>
    <t>Chumbador rosca interna 1/4"</t>
  </si>
  <si>
    <t>Cabo flexível PP 3x1,5mm² - Ligação das luminárias.</t>
  </si>
  <si>
    <t>Plug Macho e fêmea novo padrão - ligação luminárias</t>
  </si>
  <si>
    <t>Prensa cabo de seção 2,5mm²</t>
  </si>
  <si>
    <t>Sensor de Presença 400W / 220V - com regulagem de pulso</t>
  </si>
  <si>
    <t>Capacitor 2,5kVAr trifásico</t>
  </si>
  <si>
    <t>INSTALAÇÕES DE ILUMINAÇÃO DE EMERGÊNCIA</t>
  </si>
  <si>
    <t>Módulo Autonomo de emergência com dois farois de 32 Led´s cada com bateria 12V-7Ah c/ suporte metalico p/ fixação da bateria - Tecnomaster ou rigorosamente equivalente.</t>
  </si>
  <si>
    <t>Módulo Autonomo com indicador de saída 115/220V com 80 Led´s, autonomia 4 horas, bateria 6V-4.5Ah, gabinete em metal, pintura epoxi (Indicação de : SAIDA e SAIDA EMERGÊNCIA) - Tecnomaster ou rigorosamente equivalente.</t>
  </si>
  <si>
    <t>INSTALAÇÕES DE AUTOMAÇÃO (ELÉTRICAS E SINAL)</t>
  </si>
  <si>
    <t>INSTALAÇÕES ELÉTRICAS</t>
  </si>
  <si>
    <t>5.1.1</t>
  </si>
  <si>
    <t>5.1.1.1</t>
  </si>
  <si>
    <t>5.1.1.2</t>
  </si>
  <si>
    <t>5.1.2</t>
  </si>
  <si>
    <t>Cabo unipolar flexível seção 16mm² / 750V - Afumex</t>
  </si>
  <si>
    <t>5.1.3</t>
  </si>
  <si>
    <t>Cabo unipolar flexível seção 35,0mm² / 750V - Afumex - (Baterias/Nobreak)</t>
  </si>
  <si>
    <t>5.1.4</t>
  </si>
  <si>
    <t xml:space="preserve">Centro de distribuição montado em caixa tipo de comando de uso aparente para 36 elementos no barramento principal + disjuntor geral e espaço para 06 DR´s </t>
  </si>
  <si>
    <t>5.1.5</t>
  </si>
  <si>
    <t>Centro de distribuição de uso aparente para 16 elementos com barramentos (CD-BK).</t>
  </si>
  <si>
    <t>5.1.6</t>
  </si>
  <si>
    <t>Disjuntor monopolar/4,5kA.</t>
  </si>
  <si>
    <t>5.1.6.1</t>
  </si>
  <si>
    <t xml:space="preserve">        -1x16A</t>
  </si>
  <si>
    <t>5.1.6.2</t>
  </si>
  <si>
    <t xml:space="preserve">       - 1x20A </t>
  </si>
  <si>
    <t>5.1.7</t>
  </si>
  <si>
    <t>Disjuntor triplolar / 4,5kA.</t>
  </si>
  <si>
    <t>5.1.7.1</t>
  </si>
  <si>
    <t xml:space="preserve">       - 3x63A - CD-BK</t>
  </si>
  <si>
    <t>5.1.7.2</t>
  </si>
  <si>
    <t xml:space="preserve">       - 3x16A - Banco Capacitores </t>
  </si>
  <si>
    <t>5.1.8</t>
  </si>
  <si>
    <t>5.1.9</t>
  </si>
  <si>
    <t>Eletroduto ferro diametro 25 mm.</t>
  </si>
  <si>
    <t>5.1.10</t>
  </si>
  <si>
    <t>Eletroduto pvc diametro 25 mm.</t>
  </si>
  <si>
    <t>5.1.11</t>
  </si>
  <si>
    <t xml:space="preserve">Caixa 4x4" de embutir com espelho de pvc </t>
  </si>
  <si>
    <t>5.1.12</t>
  </si>
  <si>
    <t>Caixa de passagem c/ tampa cega tipo condulete diam 25mm</t>
  </si>
  <si>
    <t>5.1.13</t>
  </si>
  <si>
    <t>Caixa de saida condulete diam. 25 mm com tampa e com:</t>
  </si>
  <si>
    <t>5.1.13.1</t>
  </si>
  <si>
    <t xml:space="preserve">        -  02 (duas) tomadas  novo padrão brasileiro</t>
  </si>
  <si>
    <t>5.1.14</t>
  </si>
  <si>
    <t>Adaptador 3x1" para conexão canaleta de aluminio 73x25mm e eletroduto de ferro</t>
  </si>
  <si>
    <t>5.1.15</t>
  </si>
  <si>
    <t>Chave reversora 63A. com 04 câmaras</t>
  </si>
  <si>
    <t>5.1.16</t>
  </si>
  <si>
    <t>Caixa de pvc para reversora tipo GSP.2 ou similar</t>
  </si>
  <si>
    <t>5.1.17</t>
  </si>
  <si>
    <t>Canaleta aluminio 73x25 dupla c/ tampa de encaixe- Pintada</t>
  </si>
  <si>
    <t>5.1.18</t>
  </si>
  <si>
    <t>Canaleta aluminio 73x45 dupla c/ tampa de encaixe - Pintada</t>
  </si>
  <si>
    <t>5.1.19</t>
  </si>
  <si>
    <t xml:space="preserve">Caixa de aluminio 100x100x50mm específica de canaleta de aluminio </t>
  </si>
  <si>
    <t>5.1.20</t>
  </si>
  <si>
    <t>Curva 90º metálica vertical ou horizontal especifica de canaleta de aluminio</t>
  </si>
  <si>
    <t>5.1.20.1</t>
  </si>
  <si>
    <t xml:space="preserve">        -73x25mm</t>
  </si>
  <si>
    <t>5.1.20.2</t>
  </si>
  <si>
    <t xml:space="preserve">        -73x45mm</t>
  </si>
  <si>
    <t>5.1.21</t>
  </si>
  <si>
    <t>Acessório tipo flange p/ conexão CD/Eletrocalha e aluminio</t>
  </si>
  <si>
    <t>5.1.22</t>
  </si>
  <si>
    <r>
      <t xml:space="preserve">Suporte Dutotec  Ref. DT.66844.10 p/tres blocos com, </t>
    </r>
    <r>
      <rPr>
        <b/>
        <sz val="10"/>
        <rFont val="Calibri"/>
        <family val="2"/>
      </rPr>
      <t>DUAS tomadas tipo bloco NBR.20A Ref. DT.99230.00 (PRETA), mais um bloco cego Ref. DT 99430.00 ou similar.</t>
    </r>
  </si>
  <si>
    <t>5.1.23</t>
  </si>
  <si>
    <r>
      <t xml:space="preserve">Suporte Ref. DT.63440.10 p/tres blocos, sendo </t>
    </r>
    <r>
      <rPr>
        <b/>
        <sz val="10"/>
        <rFont val="Calibri"/>
        <family val="2"/>
      </rPr>
      <t>UM bloco c/ UMA tomada NBR.20A  Ref. DT.99231.00 (Vermelha), mais dois bloco cegos Ref. DT 99430.00</t>
    </r>
  </si>
  <si>
    <t>5.1.24</t>
  </si>
  <si>
    <r>
      <t xml:space="preserve">Suporte Dutotec  Ref. DT.66844.10 p/tres blocos com, </t>
    </r>
    <r>
      <rPr>
        <b/>
        <sz val="10"/>
        <rFont val="Calibri"/>
        <family val="2"/>
      </rPr>
      <t>DUAS tomadas tipo bloco NBR.20A Ref. DT.99232.00 (AZUL), mais um bloco cego Ref. DT 99430.00 ou similar.</t>
    </r>
  </si>
  <si>
    <t>5.1.25</t>
  </si>
  <si>
    <t>Caixa de piso SQR Rotation com tampa lisa e passa cabos, Miolo interno para caixa Square rotation, modelo SQR, com adaptador para 05 (cinco) tomadas (RJ-45) e 05 (cinco) tomadas de In. 20A / 250V (padrão brasileiro), tampa tipo janela e adaptador para eletrodutos.e duas tomadas RJ45 Cat.5 e duas tomadas elétricas pretas de 20 A DT.99230.20 (PRETO),</t>
  </si>
  <si>
    <t>5.1.26</t>
  </si>
  <si>
    <t>Caixa de piso simples completa com tampa cega de inox e adaptador para eletrodutos.</t>
  </si>
  <si>
    <t>5.1.27</t>
  </si>
  <si>
    <r>
      <t xml:space="preserve">Totem Plus Light para 06 suportes Slim h=0,70m Dutotec Branco.  Ref. DT.76346.03 </t>
    </r>
    <r>
      <rPr>
        <b/>
        <sz val="10"/>
        <rFont val="Calibri"/>
        <family val="2"/>
      </rPr>
      <t>ou similar.</t>
    </r>
  </si>
  <si>
    <t>5.1.28</t>
  </si>
  <si>
    <r>
      <t xml:space="preserve">Acessório para fixação Totem Plus Light diretamente no piso.  Ref. DT.76346.03 </t>
    </r>
    <r>
      <rPr>
        <b/>
        <sz val="10"/>
        <rFont val="Calibri"/>
        <family val="2"/>
      </rPr>
      <t>ou similar.</t>
    </r>
  </si>
  <si>
    <t>5.1.29</t>
  </si>
  <si>
    <r>
      <t xml:space="preserve">Porta equipamentos Slim Dutotec  Ref. DT.76740.30 p/tres blocos com, </t>
    </r>
    <r>
      <rPr>
        <b/>
        <sz val="10"/>
        <rFont val="Calibri"/>
        <family val="2"/>
      </rPr>
      <t>DUAS tomadas tipo bloco NBR.20A Ref. DT.99230.00 (PRETA), mais um bloco cego Ref. DT 99430.00 ou similar.</t>
    </r>
  </si>
  <si>
    <t>5.1.30</t>
  </si>
  <si>
    <t>Caixa de embutir piso 100x200x50mm com tampa em latão polido</t>
  </si>
  <si>
    <t>5.1.31</t>
  </si>
  <si>
    <t xml:space="preserve">Eletrocalha lisa 200x50mm </t>
  </si>
  <si>
    <t>5.1.32</t>
  </si>
  <si>
    <t>Tampa para eletrocalha 200mm</t>
  </si>
  <si>
    <t>5.1.33</t>
  </si>
  <si>
    <t>Divisor interno para eletrocalha 50mm</t>
  </si>
  <si>
    <t>5.1.34</t>
  </si>
  <si>
    <t xml:space="preserve">Suporte suspensão para eletrocalha 200x50mm </t>
  </si>
  <si>
    <t>5.1.35</t>
  </si>
  <si>
    <t>Curva horizontal para eletrocalha 200x50mm</t>
  </si>
  <si>
    <t>5.1.36</t>
  </si>
  <si>
    <t>Curva de inversão para eletrocalha 200x50mm</t>
  </si>
  <si>
    <t>5.1.37</t>
  </si>
  <si>
    <t>Acessorios tipo "T" para eletrocalha 200 x 50mm</t>
  </si>
  <si>
    <t>5.1.38</t>
  </si>
  <si>
    <t>Emenda interna tipo "U" p/ eletrocalha 200x50mm</t>
  </si>
  <si>
    <t>5.1.39</t>
  </si>
  <si>
    <t>Terminal de fechamento p/ eletrocalha 200x50mm</t>
  </si>
  <si>
    <t>5.1.40</t>
  </si>
  <si>
    <t>Curva Horizontal 45° para eletrocalha de 200x50mm</t>
  </si>
  <si>
    <t>5.1.41</t>
  </si>
  <si>
    <t>Derivação lateral de eletrocalha/perfilado para eletroduto</t>
  </si>
  <si>
    <t>5.1.42</t>
  </si>
  <si>
    <t>5.1.43</t>
  </si>
  <si>
    <t>5.1.44</t>
  </si>
  <si>
    <t>PONTOS PARA A TRANSMISSÃO DE DADOS/TELEFONE:</t>
  </si>
  <si>
    <t>5.2.1</t>
  </si>
  <si>
    <t>Bloco de inserção engate rápido M10 com bastidor completo</t>
  </si>
  <si>
    <t>5.2.2</t>
  </si>
  <si>
    <t>Suporte Ref. DT.63450.10 com UM(1) bloco c/RJ.45 Cat.5e  Ref. DT.99530.00 ou similar</t>
  </si>
  <si>
    <t>5.2.3</t>
  </si>
  <si>
    <t>Suporte Ref. DT.63450.10 com DOIS bloco c/RJ.45 Cat.5e  Ref. DT.99530.00 ou similar</t>
  </si>
  <si>
    <t>5.2.4</t>
  </si>
  <si>
    <t>Caixa de passagem c/ tampa e RJ45 Fêmea tipo condulete diam 25mm</t>
  </si>
  <si>
    <t>5.2.5</t>
  </si>
  <si>
    <t xml:space="preserve">Cabo UTP categoria 5e - Cabo Multilan 4 pares / 24AWG UTP cat.5e (LSZH) </t>
  </si>
  <si>
    <t>5.2.6</t>
  </si>
  <si>
    <t>Cabo telefônico tipo CIT-10 pares</t>
  </si>
  <si>
    <t>5.2.7</t>
  </si>
  <si>
    <t>Rack 19" tamanho 24U com uma bandeija, 11 organizadores de cabos e 144 cj untos de parafuso porca gaiola - Completo</t>
  </si>
  <si>
    <t>5.2.8</t>
  </si>
  <si>
    <t>Rack 19" tamanho 16U (Operadoras) com três bandeijas, um organizador de cabos e 96 cj untos de parafuso e porca gaiola - Completo</t>
  </si>
  <si>
    <t>5.2.9</t>
  </si>
  <si>
    <t xml:space="preserve">Patch Panel 24 portas p/ Rack 19" </t>
  </si>
  <si>
    <t>5.2.10</t>
  </si>
  <si>
    <t>Patch Cord 2,5m (Estações de Trabalho)</t>
  </si>
  <si>
    <t>5.2.11</t>
  </si>
  <si>
    <t>Patch Cord 1,0m (Rack)</t>
  </si>
  <si>
    <t>5.2.12</t>
  </si>
  <si>
    <t>Patch-cord com dois conectores RJ45-cat. 5e nas duas pontas, certificado, para interligação entre rack do Banco e caixa QDS/RDY/MDR</t>
  </si>
  <si>
    <t>5.2.13</t>
  </si>
  <si>
    <t>Plug (macho) RJ45 cat. 5e  para sistema de alarme com conectorização/teste</t>
  </si>
  <si>
    <t>5.2.14</t>
  </si>
  <si>
    <t>Régua com 8 tomadas c/ angulação 45° para Rack 19"</t>
  </si>
  <si>
    <t>5.2.15</t>
  </si>
  <si>
    <t xml:space="preserve"> Bloco de inserção engate rápido M10 com bastidor completo</t>
  </si>
  <si>
    <t>CONTROLE DE ACESSO - Kit/cj unto de Controlador de Acesso de Porta - Digicon</t>
  </si>
  <si>
    <t>5.3.1</t>
  </si>
  <si>
    <t>Controlador de porta para registro de acesso (MCANET) na entrada com kit de fixação e teclado</t>
  </si>
  <si>
    <t>Chave PACRI e caixa de sobrepor para acondicionamento</t>
  </si>
  <si>
    <t>Controlador de porta para registro de acesso (MRA) na saída com kit de fixação</t>
  </si>
  <si>
    <t>Sistema de aviso luminoso e sonoro com indicativo de acesso</t>
  </si>
  <si>
    <t xml:space="preserve">Fechadura de 150Kg com sensor interno de porta + suporte de fixação universal </t>
  </si>
  <si>
    <t>Caixa quebre o vidro de emergência</t>
  </si>
  <si>
    <t>Serviços de instalação, ativação e configuração dos equipamentos</t>
  </si>
  <si>
    <t>Licença Software Ronda Acesso - Módulo Acesso</t>
  </si>
  <si>
    <t>CONTROLE DE ACESSO - CATRACA</t>
  </si>
  <si>
    <t>5.4.1</t>
  </si>
  <si>
    <t>Catraca tipo pedestal em aço escovado, conforme Memorial Descritivo para Segurança Patrimonial em Anexo. Referência: Catrax GO Duo - Marca Digicon</t>
  </si>
  <si>
    <t>INSTALAÇÕES TELEFÔNICAS:</t>
  </si>
  <si>
    <t>Eletroduto ferro ø 50mm.</t>
  </si>
  <si>
    <t>Caixa metálica com tampa 300x300x150mm</t>
  </si>
  <si>
    <t>Caixa de passagem c/ tampa cega tipo condulete diam 50mm</t>
  </si>
  <si>
    <t>Adaptador para canaleta de aluminio 73x25mm e eletroduto - 3x1"</t>
  </si>
  <si>
    <t>Canaleta aluminio 73x25 tripla c/ tampa de encaixe - Pintada</t>
  </si>
  <si>
    <t>6.8</t>
  </si>
  <si>
    <t xml:space="preserve"> Suporte para canaleta de aluminio p/tres blocos sendo um bloco c/RJ.45 e mais dois blocos cegos.</t>
  </si>
  <si>
    <t>6.9</t>
  </si>
  <si>
    <t xml:space="preserve"> Suporte para canaleta de aluminio p/tres blocos sendo dois blocos c/RJ.45 e mais um bloco cego.</t>
  </si>
  <si>
    <t>6.10</t>
  </si>
  <si>
    <t>Espelho de caixa condulete com uma tomada RJ.45.</t>
  </si>
  <si>
    <t>6.11</t>
  </si>
  <si>
    <t xml:space="preserve">Cabo UTP cat. 5e.  Cabo Multilan 4 pares / 24AWG UTP cat.5e (LSZH) </t>
  </si>
  <si>
    <t>6.12</t>
  </si>
  <si>
    <t>Patch Panel 24 portas p/ Rack 19"  (Estações de Trabalho)</t>
  </si>
  <si>
    <t>6.13</t>
  </si>
  <si>
    <t>Voice Panel 50 portas p/ Rack 19"  (Ramais Central)</t>
  </si>
  <si>
    <t>6.14</t>
  </si>
  <si>
    <t>Cabo CIT 50/10 pares (Entrada Linhas)</t>
  </si>
  <si>
    <t>6.15</t>
  </si>
  <si>
    <t>Cabo CIT 50/20 pares (Entrada Linhas)</t>
  </si>
  <si>
    <t>6.16</t>
  </si>
  <si>
    <t>Patch Cord 1,0m (Rack) - Cor Verde</t>
  </si>
  <si>
    <t>6.17</t>
  </si>
  <si>
    <t>6.18</t>
  </si>
  <si>
    <t>Caixa de distribuição padrão Concessionária - N.º5 (500x500x120mm) - Sobrepor</t>
  </si>
  <si>
    <t>6.19</t>
  </si>
  <si>
    <t xml:space="preserve">Acessórios internos p/ montagem DG's </t>
  </si>
  <si>
    <t>6.20</t>
  </si>
  <si>
    <t>INSTALAÇÕES DE SISTEMA DE ALARME E CFTV</t>
  </si>
  <si>
    <t xml:space="preserve">INFRAESTRUTURA </t>
  </si>
  <si>
    <t>7.1.1.1</t>
  </si>
  <si>
    <r>
      <t xml:space="preserve">Eletroduto de </t>
    </r>
    <r>
      <rPr>
        <sz val="10"/>
        <rFont val="Calibri"/>
        <family val="2"/>
      </rPr>
      <t>Ferro Galvanizado leve médio:</t>
    </r>
  </si>
  <si>
    <t>7.1.2.1</t>
  </si>
  <si>
    <r>
      <t xml:space="preserve">Conectores tipo Box Reto de Alumínio para </t>
    </r>
    <r>
      <rPr>
        <sz val="10"/>
        <rFont val="Calibri"/>
        <family val="2"/>
      </rPr>
      <t>Sealtube 3/4" a 1"</t>
    </r>
  </si>
  <si>
    <t>7.1.5</t>
  </si>
  <si>
    <t>Derivação saída eletrodutos p/Canaleta de Alumínio de 73x25 ou 45mm</t>
  </si>
  <si>
    <t>7.1.6</t>
  </si>
  <si>
    <t>Derivação Lateral para eletrodutos1" p/Eletrocalha ou perfilado.</t>
  </si>
  <si>
    <t>7.1.7</t>
  </si>
  <si>
    <r>
      <t>Espelho de Alumínio para condulete 1" para tomadas RJ-45  Cat. 6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(CFTV)</t>
    </r>
  </si>
  <si>
    <t>INSTALAÇÕES ALARME</t>
  </si>
  <si>
    <t>Cabo para alarme  CCI de 10 vias na cor branca em PVC, condutores de bitola 0,5mm2 em cobre eletrolítico estanhados, isolação PVC  cores sólidas.</t>
  </si>
  <si>
    <t>Patch-cord Cat 5e co AZUL 10 metros, com conectores RJ-45 Cat 5E nas duas extremidades para interligação do Rack de ATIVOS à caixa RDY/MDR</t>
  </si>
  <si>
    <t>Quadro METÁLICO de Comando de Sobrepor para Central de Alarme - 600x500x200mm tipo CS - Caixa de Alarme</t>
  </si>
  <si>
    <r>
      <t>Caixa Metálica de Sobrepor c/tampa de 400x300X200mm tipo CPS (para Módulo de Rede do Alarme -</t>
    </r>
    <r>
      <rPr>
        <b/>
        <sz val="10"/>
        <rFont val="Calibri"/>
        <family val="2"/>
      </rPr>
      <t xml:space="preserve"> QDM/RDY</t>
    </r>
    <r>
      <rPr>
        <sz val="10"/>
        <rFont val="Calibri"/>
        <family val="2"/>
      </rPr>
      <t xml:space="preserve"> - 400x300x200mm -(Gprs e IP)</t>
    </r>
  </si>
  <si>
    <t>INSTALAÇÕES CFTV</t>
  </si>
  <si>
    <t>Rack para HUB tamanho 12U x 600mm c/ 1 bandeija / IP20 - um organizador de cabos e 64 cj untos de parafuso e porca gaiola (Completo conf. Item 5.1 do memorial)</t>
  </si>
  <si>
    <t>7.3.2</t>
  </si>
  <si>
    <t>Organizadores de Cabos, conforme item 5.2 do Memorial Descritivo.</t>
  </si>
  <si>
    <t>7.3.3</t>
  </si>
  <si>
    <t>Cabo UTP categoria 6 LSZH, conforme item 5.3 do Memorial Descritivo.</t>
  </si>
  <si>
    <t>7.3.4</t>
  </si>
  <si>
    <t>Patch Panel Categoria 6 CARREGADO, com24 portas, conforme item 5.4 do Memorial Descritivo.</t>
  </si>
  <si>
    <t>7.3.5</t>
  </si>
  <si>
    <t>Tampa para caixa de passagem com conector RJ45 keystone categoria 6, vias de contato produzidas em bronze fosforoso com camadas de 2,54 m de níquel e 1,27 m de ouro, marca Furukawa ou equivalente técnico, conforme item 7.5 do Memorial Descritivo</t>
  </si>
  <si>
    <t>7.3.6</t>
  </si>
  <si>
    <t xml:space="preserve">Acessórios diversos (Conectores, parafusos, porcas, arruelas, abraçadeiras, etc) para instalação e montagem </t>
  </si>
  <si>
    <t>7.3.7</t>
  </si>
  <si>
    <t>Patch Cord Cat.6 comprimento 2,5m, conforme item 7.7 do Memorial Descritivo</t>
  </si>
  <si>
    <t>7.3.8</t>
  </si>
  <si>
    <t>Patch Cord Cat.6 comprimento 1,0m, conforme item 7.7 do Memorial Descritivo</t>
  </si>
  <si>
    <t>7.3.9</t>
  </si>
  <si>
    <t>Certificação de pontos RJ45-cat. 6 conforme item 5.6.1 do Memorial Descritivo</t>
  </si>
  <si>
    <t>7.3.10</t>
  </si>
  <si>
    <t>Eletroduto flexível com alma de aço de 25mm (1"), revestimento em PVC. Ref.  Sealtube ou equivalente</t>
  </si>
  <si>
    <t>7.3.11</t>
  </si>
  <si>
    <t>Eletroduto de Ferro galvanizado semi-pesado com rosca de 25mm (1") pintado de branco onde ficar aparente</t>
  </si>
  <si>
    <t>7.3.12</t>
  </si>
  <si>
    <t>Caixa de passagem em alumínio com rosca de 25 mm (1"), tipo condulete, pintada de branco onde ficar aparente, com tampa cega</t>
  </si>
  <si>
    <t>7.3.13</t>
  </si>
  <si>
    <t>Régua de Tomadas fixação em racks ou gabinetes padrão 19 polegadas, conforme item 5.6 do Memorial Descritivo.</t>
  </si>
  <si>
    <t>SERVIÇOS COMPLEMENTARES ELÉTRICA/AUTOMAÇÃO/TELEFÔNICO</t>
  </si>
  <si>
    <t>Desinstalação e reinstalação do sistema de perfilados existentes, visando o rebaixamento de até 2,0m para instalação de dutos de ar condicionado e novo sistema de iluminação.</t>
  </si>
  <si>
    <t>Elaboração de Asbuilts das Instalações Elet./Log./Telef./Alarme/CFTV</t>
  </si>
  <si>
    <t xml:space="preserve">Desmontagem e acondicionamento da infra-estrutura elétrica existente no local atual (Luminárias/Eletrodutos/Caixas/Quadros/Etc, que não serão reutilizadas na obra e entrega no depósito do Banrisul - BAGERS Canoas/RS  ) </t>
  </si>
  <si>
    <t>Hora técnica para abertura e recomposição de parede de alvenaria e do piso para instalação da infraestruturada elétrica e lógica</t>
  </si>
  <si>
    <t>Abertura e recomposição de forro de gesso para instalação de alçapão com moldura e tampa, com diâmetro de 40 cm (embaixo ou próximo de cada ponto de câmera).</t>
  </si>
  <si>
    <t>Abertura e recomposição de forro de gesso para instalação de eletrocalha da rede estabilizada, CFTV, Alarme, Lógica e telefonia.</t>
  </si>
  <si>
    <t>Identificação Geral rede elétrica/lógica/telefônica (Quadros/Tomadas/Cabos/Rack/Pacth Panel/Etc)</t>
  </si>
  <si>
    <t>8.8</t>
  </si>
  <si>
    <t>Certificação/Homologação cabeamento estruturado (Lógica/Telefone/CFTV)</t>
  </si>
  <si>
    <t>4.10</t>
  </si>
  <si>
    <t>4.11</t>
  </si>
  <si>
    <t>4.12</t>
  </si>
  <si>
    <t>Pintura</t>
  </si>
  <si>
    <t>Barra de apoio vertical para bacia sanitária, aço inox, Ø33mm, tamanho 70cm conforme NBR 9050</t>
  </si>
  <si>
    <t>Limpeza Permanente da Obra</t>
  </si>
  <si>
    <t>14.1</t>
  </si>
  <si>
    <t>14.2</t>
  </si>
  <si>
    <t>Batedor de porta redondo</t>
  </si>
  <si>
    <t>mola hidráulica aérea</t>
  </si>
  <si>
    <t>Cuba em aço inox de embutir 40,0cm x34,0cm</t>
  </si>
  <si>
    <t>cabide antivandalismo</t>
  </si>
  <si>
    <t>Torneira de serviço (embaixo das bancadas)</t>
  </si>
  <si>
    <t>acabamento válvula de descarga para sanitário PPNE</t>
  </si>
  <si>
    <t>acabamento válvula de descarga para sanitário feminino e sanitário masculino</t>
  </si>
  <si>
    <t>Válvula de Descarga 1 1/4" - Tipo Deca Hydra</t>
  </si>
  <si>
    <t>Válvula de Descarga 1 1/4" - Tipo Deca Hydra Duo Pro</t>
  </si>
  <si>
    <t>10.3</t>
  </si>
  <si>
    <t>Armário multiuso 8 portas, 4 por coluna ref: Nikko</t>
  </si>
  <si>
    <t>PUFF redondo Ø 600mm</t>
  </si>
  <si>
    <t xml:space="preserve">     - parede em gesso acartonado e porta de vidro temperado conforme memorial.</t>
  </si>
  <si>
    <t xml:space="preserve">     - mesa de apoio - 100x45cm - madeira</t>
  </si>
  <si>
    <t xml:space="preserve">     - cadeira alta - ref. Cavaletti Go 34020 Basic</t>
  </si>
  <si>
    <t>11.1</t>
  </si>
  <si>
    <t>11.2</t>
  </si>
  <si>
    <t>11.3</t>
  </si>
  <si>
    <t>11.4</t>
  </si>
  <si>
    <t>11.5</t>
  </si>
  <si>
    <t>11.6</t>
  </si>
  <si>
    <r>
      <t xml:space="preserve">4. HORÁRIO PARA EXECUÇÃO/ENTREGA: </t>
    </r>
    <r>
      <rPr>
        <sz val="9.5"/>
        <rFont val="Calibri"/>
        <family val="2"/>
        <scheme val="minor"/>
      </rPr>
      <t>conforme Termo de Referência.</t>
    </r>
  </si>
  <si>
    <t>Remoção de rodapé existente</t>
  </si>
  <si>
    <t>As Built do Projeto Elétrico, Ar Condicionado</t>
  </si>
  <si>
    <t>Pintura lousa branca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</si>
  <si>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</si>
  <si>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</si>
  <si>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</si>
  <si>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</si>
  <si>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</si>
  <si>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</si>
  <si>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</si>
  <si>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</si>
  <si>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</si>
  <si>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</si>
  <si>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</si>
  <si>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</si>
  <si>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</si>
  <si>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</si>
  <si>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</si>
  <si>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11.3.1</t>
  </si>
  <si>
    <t>11.3.2</t>
  </si>
  <si>
    <t>11.7</t>
  </si>
  <si>
    <t>11.8</t>
  </si>
  <si>
    <t>11.9</t>
  </si>
  <si>
    <t>11.10</t>
  </si>
  <si>
    <t>12.5</t>
  </si>
  <si>
    <t>12.6</t>
  </si>
  <si>
    <t xml:space="preserve">Rasgos em alvenaria para passagem de tubulação até 40mm - com enchimento </t>
  </si>
  <si>
    <t>Rasgos em contrapiso para passagem de tubulação até 40mm - com enchimento</t>
  </si>
  <si>
    <t>Piso cimentado</t>
  </si>
  <si>
    <t>Revestimento de azulejos de todos sanitários</t>
  </si>
  <si>
    <t>Divisórias leves/navais - sem aproveitamento</t>
  </si>
  <si>
    <t>Portas internas em madeira - sem aproveitamento</t>
  </si>
  <si>
    <t>Remoção de vidro temperado, inclui porta - sem aproveitamento</t>
  </si>
  <si>
    <t>Remoção de mola de piso - sem aproveitamento</t>
  </si>
  <si>
    <t>Remoção de adesivos, tipo faixa, para descarte, com remoção de cola</t>
  </si>
  <si>
    <t>2.2.12</t>
  </si>
  <si>
    <t>Impermeabilização com manta asflatica e=4,0mm</t>
  </si>
  <si>
    <t>Soleira em granito cinza andorinha - l=15cm</t>
  </si>
  <si>
    <t>Soleira em basalto polido l=15cm</t>
  </si>
  <si>
    <t>Aplicação de massa corrida com lixamento, duas demãos - forro em gesso acartonado</t>
  </si>
  <si>
    <t>Aplicação de massa corrida com lixamento, duas demãos - paredes de gesso acartonado e de alvenaria novas e recomposição de paredes existentes</t>
  </si>
  <si>
    <t>PF 01: Porta de Ferro revestida com chapa dupla de aço, com isolante térmico corta fogo, medindo 100x210cm, com mola para fechamento  - completa, com fechadura e barra de pressão antipânico para saída de emergência.</t>
  </si>
  <si>
    <t>Grade de ferro com fundo antiferruginoso e pintura (recomposição existente)</t>
  </si>
  <si>
    <t>Divisórias de vidro temperado incolor, e=10mm - para divisão dos ambientes internos</t>
  </si>
  <si>
    <t>Porta em Vidro Temperado E=10mm, medindo 90x220, completa, com ferragens, acessórios e mola de piso hidráulica</t>
  </si>
  <si>
    <t>Pintura esmalte sobre madeira, 2 demãos - inclui fundo branco nivelador</t>
  </si>
  <si>
    <t>Espelho cristal e=4mm, instalado sobre base de MDF, com requadro metálico, com medidas 50x90cm colado na parede (sanitário PNE e unissex)</t>
  </si>
  <si>
    <t xml:space="preserve">Barra de apoio , 45 cm, cromada, Ø33mm, conforme NBR 9051 (porta sanitário PPNE) </t>
  </si>
  <si>
    <t xml:space="preserve">Mídia digital impressa em alta resolução </t>
  </si>
  <si>
    <t>11.9.1</t>
  </si>
  <si>
    <t>11.9.2</t>
  </si>
  <si>
    <t>11.9.3</t>
  </si>
  <si>
    <t>Balcão com pia com 4 portas e 4 gavetas branco 2,00X 0,55X0,75 (para tampo em granito)</t>
  </si>
  <si>
    <t>Nicho em MDF na cor branco 120 x 48 x 5cm</t>
  </si>
  <si>
    <t>Emissão de ART</t>
  </si>
  <si>
    <t>Piso porcelanato 59x59cm na cor cimento ref. Munari AC RET - Eliane ou equivalente</t>
  </si>
  <si>
    <t>Espelho em basalto - escada interna e guia de balizamento da rampa</t>
  </si>
  <si>
    <t>Forro em placas de gesso</t>
  </si>
  <si>
    <t>PPCI</t>
  </si>
  <si>
    <t>Placa de orientação- Saida a esquerda/direita - Código 13,14 ou 17  fotoluminoscente retangular 30x15cm</t>
  </si>
  <si>
    <t>SINALIZAÇÃO DE EMERGÊNCIA</t>
  </si>
  <si>
    <t>EXTINTORES DE INCÊNDIO</t>
  </si>
  <si>
    <t>Sinalização de equipamento - Extintor de Incêndio - Cógido 23,  fotoluminoscente quadrada 15x20cm</t>
  </si>
  <si>
    <t>Extintor de incêndio portátil com carga de pó  químico seco (PQS), classe 2A:20:BC 4KG</t>
  </si>
  <si>
    <t>Extintor de incêndio portátil com carga de gás carbônico, classe 5:BC 6KG</t>
  </si>
  <si>
    <t>Suporte para extintor de piso</t>
  </si>
  <si>
    <t>SUBTOTAL PPCI</t>
  </si>
  <si>
    <t>Modulo Autônomo de iluminação de emergência bivolt automático, 80 led’s, com bateria selada de 6V-4.5Ah, autonomia 4 horas, acondicionado em gabinete metalico, completo.</t>
  </si>
  <si>
    <t>Balizador de saída dupla face verde com adesivo 24x18 cm</t>
  </si>
  <si>
    <t>Ponto de iluminação de emergência, incluindo tomada 10A/250V, eletroduto/caixa condulete 20mm de passagem/saída, cabo flexível seção 1,5mm² e disjuntor de alimentação de 10A</t>
  </si>
  <si>
    <t>Disjuntor termomagnetico monopolar 6A - fornecimento e instalacao</t>
  </si>
  <si>
    <t>1. OBJETO: Obras civis, elétricas, lógicas e mecânicas para a implantação do Hub de Inovação do Banrisul</t>
  </si>
  <si>
    <t>IV</t>
  </si>
  <si>
    <t>13.3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</si>
  <si>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</si>
  <si>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</si>
  <si>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</si>
  <si>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</si>
  <si>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</si>
  <si>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</si>
  <si>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</si>
  <si>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</si>
  <si>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</si>
  <si>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</si>
  <si>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</si>
  <si>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</si>
  <si>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</si>
  <si>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</si>
  <si>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</si>
  <si>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</si>
  <si>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</si>
  <si>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</si>
  <si>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</si>
  <si>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</si>
  <si>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</si>
  <si>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</si>
  <si>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</si>
  <si>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</si>
  <si>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</si>
  <si>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</si>
  <si>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</si>
  <si>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</si>
  <si>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</si>
  <si>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</si>
  <si>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</si>
  <si>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</si>
  <si>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</si>
  <si>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</si>
  <si>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</si>
  <si>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</si>
  <si>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</si>
  <si>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</si>
  <si>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</si>
  <si>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</si>
  <si>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</si>
  <si>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</si>
  <si>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14.2.20</t>
  </si>
  <si>
    <t>14.2.21</t>
  </si>
  <si>
    <t>14.2.22</t>
  </si>
  <si>
    <t>15.1</t>
  </si>
  <si>
    <t>15.2</t>
  </si>
  <si>
    <t>15.3</t>
  </si>
  <si>
    <t>15.4</t>
  </si>
  <si>
    <t xml:space="preserve">Degraus (base + espelho) em basalto, largura 30 cm, espessura 2 cm, com frisos antiderrapantes em baixo relevo com 5 cm de largura, pelo comprimento da peça; </t>
  </si>
  <si>
    <t>Rodapé de porcelanato cor cimento ref. Munari AC RET - Eliane ou equivalente - 14,5x59cm</t>
  </si>
  <si>
    <t>Porcelanato 59x59cm na cor cimento ref. Munari AC RET - Eliane ou equivalente</t>
  </si>
  <si>
    <t>Porta TS estrutural com ferragens completas na cor platina e perfis na cor prata, instalada nas divisórias sanitárias, medindo 60x180cm</t>
  </si>
  <si>
    <t>Pintura acrílica colorida - cores a definir - sobre parede de alvenaria</t>
  </si>
  <si>
    <t>Rack para tela de projetor 250x300x45cm</t>
  </si>
  <si>
    <t>Tampo em granito cinza andorinha, com espelho h=10cm, 200,0x59,0cm e abertura para duas cubas de inox</t>
  </si>
  <si>
    <t>Ferro e aço inox escovado</t>
  </si>
  <si>
    <t>Fornecimento e instalação de corrimão duplo e guarda-corpo em aço inox escovado, conforme NBR 9050 para atender a rampa de acesso</t>
  </si>
  <si>
    <t>Fornecimento e instalação de guarda-corpo em aço inox escovado - conforme NBR 9050 para atender a escada interna</t>
  </si>
  <si>
    <t>Fornecimento e instalação de corrimão duplo de aço inox escovado, conforme NBR 9050 para atender a escada interna</t>
  </si>
  <si>
    <t>Gradil com altura de 110cm - inclui portão em aço inox escovado 110x110cm, com fechadura, conforme projeto, para complementação de controle de acesso junto a catraca</t>
  </si>
  <si>
    <t>chapa para porta em aço inox escovado 90x40cm - sanitário acessível</t>
  </si>
  <si>
    <t>ADESIVOS</t>
  </si>
  <si>
    <t>SIA - Medidas 15x15cm</t>
  </si>
  <si>
    <t>SIA CG - Medidas 15x15cm</t>
  </si>
  <si>
    <t>Porta dupla de madeira semi-oca, medindo 120x210 com duas folhas de 60X120 com ferragens completas, com marco de madeira maciça (estúdio)</t>
  </si>
  <si>
    <t>Braile Unissex</t>
  </si>
  <si>
    <t>Braile Sanitário Masculino</t>
  </si>
  <si>
    <t>Braile Sanitário Feminino</t>
  </si>
  <si>
    <t>PUXE / EMP - medidas 20x5</t>
  </si>
  <si>
    <t>Faixa para portas de vidro temperado - medidas 120x10cm</t>
  </si>
  <si>
    <t>SALA DE REUNIÕES - medidas 30x8cm</t>
  </si>
  <si>
    <t>NO-BREAK - medidas 30x8cm</t>
  </si>
  <si>
    <t>AR CONDICIONADO - medidas 30x8cm</t>
  </si>
  <si>
    <t>PRIVATIVO PARA FUNCIONÁRIOS - medidas 30x8cm</t>
  </si>
  <si>
    <t>Sanitário Masculino - medidas 30x120 aproximadamente - pictograma</t>
  </si>
  <si>
    <t>Sanitário Unissex - medidas 2x30x120 (aproximadamente) - pictograma</t>
  </si>
  <si>
    <t>Sanitário Feminino - medidas 30x120 aproximadamente - pictograma</t>
  </si>
  <si>
    <t>Sanitário PNE - medidas 15X15cm</t>
  </si>
  <si>
    <t>3.4.1</t>
  </si>
  <si>
    <t>3.4.2</t>
  </si>
  <si>
    <t>3.5.1</t>
  </si>
  <si>
    <t>3.5.2</t>
  </si>
  <si>
    <t>3.5.3</t>
  </si>
  <si>
    <t>3.5.4</t>
  </si>
  <si>
    <t>3.5.5</t>
  </si>
  <si>
    <t>3.6.1</t>
  </si>
  <si>
    <t>3.6.2</t>
  </si>
  <si>
    <t>3.6.3</t>
  </si>
  <si>
    <t>3.6.4</t>
  </si>
  <si>
    <t>3.6.5</t>
  </si>
  <si>
    <t>3.7.1</t>
  </si>
  <si>
    <t>3.7.2</t>
  </si>
  <si>
    <t>3.7.3</t>
  </si>
  <si>
    <t>3.9.1</t>
  </si>
  <si>
    <t>3.9.2</t>
  </si>
  <si>
    <t>3.9.3</t>
  </si>
  <si>
    <t xml:space="preserve">Divisórias sanitárias </t>
  </si>
  <si>
    <t>7.4.2</t>
  </si>
  <si>
    <t>7.4.3</t>
  </si>
  <si>
    <t>13.1.7</t>
  </si>
  <si>
    <t>13.1.8</t>
  </si>
  <si>
    <t>Louças e bancada</t>
  </si>
  <si>
    <t xml:space="preserve">Bancada 55x280cm, em granito cinza andorinha, com espelho 15cm, saia 20cm, com aberturas para descarte de lixo e para cubas embutidas, conforme projeto (sanitário feminino), e=2,5cm </t>
  </si>
  <si>
    <t xml:space="preserve">Bancada 55x150cm, em granito cinza andorinha, com espelho 15cm, saia 20cm, com abertura para descarte de lixo e para cubas embutidas, conforme projeto (sanitário masculino), e=2,5cm </t>
  </si>
  <si>
    <t>Divisor para mictórios em TS estrutural 10mm, 40,0 x 80,0cm, com ferragens</t>
  </si>
  <si>
    <t>Divisória em TS estrutural 10mm, h=1,95cm, com ferragens, na cor platina</t>
  </si>
  <si>
    <t>Espelho cristal e=4mm, instalados sobre base em MDF, com requadro metálico, com medidas 90x180cm, colado na parede (sanitário feminino)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</si>
</sst>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</numFmts>
  <fonts count="30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/>
      <bottom/>
      <diagonal/>
    </border>
    <border>
      <left/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/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 style="hair">
        <color theme="3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thin">
        <color indexed="64"/>
      </left>
      <right style="hair">
        <color theme="3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 style="thin">
        <color indexed="64"/>
      </right>
      <top style="hair">
        <color theme="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hair">
        <color theme="3"/>
      </top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4" fontId="17" fillId="0" borderId="0" applyBorder="0" applyProtection="0"/>
  </cellStyleXfs>
  <cellXfs count="18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1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justify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4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21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horizontal="justify" vertical="center" wrapText="1"/>
      <protection hidden="1"/>
    </xf>
    <xf numFmtId="0" fontId="29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16" xfId="0" applyFont="1" applyFill="1" applyBorder="1" applyAlignment="1" applyProtection="1">
      <alignment horizontal="justify" vertical="center" wrapText="1"/>
      <protection hidden="1"/>
    </xf>
    <xf numFmtId="4" fontId="7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Fill="1" applyBorder="1" applyAlignment="1" applyProtection="1">
      <alignment horizontal="justify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Fill="1" applyBorder="1" applyAlignment="1" applyProtection="1">
      <alignment horizontal="justify" vertical="center" wrapText="1"/>
      <protection hidden="1"/>
    </xf>
    <xf numFmtId="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4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37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4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vertical="center"/>
      <protection hidden="1"/>
    </xf>
    <xf numFmtId="4" fontId="7" fillId="2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5" fillId="0" borderId="26" xfId="0" applyFont="1" applyFill="1" applyBorder="1" applyAlignment="1" applyProtection="1">
      <alignment horizontal="right" vertical="center" wrapText="1"/>
      <protection hidden="1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40" fontId="27" fillId="0" borderId="30" xfId="0" applyNumberFormat="1" applyFont="1" applyBorder="1" applyAlignment="1" applyProtection="1">
      <alignment horizontal="right" vertical="center" wrapText="1"/>
      <protection hidden="1"/>
    </xf>
    <xf numFmtId="40" fontId="27" fillId="0" borderId="31" xfId="0" applyNumberFormat="1" applyFont="1" applyBorder="1" applyAlignment="1" applyProtection="1">
      <alignment horizontal="right" vertical="center" wrapText="1"/>
      <protection hidden="1"/>
    </xf>
    <xf numFmtId="40" fontId="27" fillId="0" borderId="32" xfId="0" applyNumberFormat="1" applyFont="1" applyBorder="1" applyAlignment="1" applyProtection="1">
      <alignment horizontal="right" vertical="center" wrapText="1"/>
      <protection hidden="1"/>
    </xf>
    <xf numFmtId="0" fontId="7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39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" fontId="10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2" fontId="7" fillId="2" borderId="27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2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</cellXfs>
  <cellStyles count="14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11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517"/>
  <sheetViews>
    <sheetView showGridLines="0" tabSelected="1" showRuler="0" topLeftCell="A67" zoomScaleNormal="100" zoomScaleSheetLayoutView="100" zoomScalePageLayoutView="90" workbookViewId="0">
      <selection activeCell="E16" sqref="E16"/>
    </sheetView>
  </sheetViews>
  <sheetFormatPr defaultColWidth="11.42578125" defaultRowHeight="15" x14ac:dyDescent="0.2"/>
  <cols>
    <col min="1" max="1" width="10.140625" style="17" customWidth="1"/>
    <col min="2" max="2" width="76.28515625" style="18" customWidth="1"/>
    <col min="3" max="3" width="9.7109375" style="19" customWidth="1"/>
    <col min="4" max="4" width="6.7109375" style="20" customWidth="1"/>
    <col min="5" max="7" width="11.7109375" style="21" customWidth="1"/>
    <col min="8" max="230" width="11.42578125" style="6" customWidth="1"/>
    <col min="231" max="231" width="56.28515625" style="6" customWidth="1"/>
    <col min="232" max="16384" width="11.42578125" style="6"/>
  </cols>
  <sheetData>
    <row r="1" spans="1:239" ht="15" customHeight="1" x14ac:dyDescent="0.2">
      <c r="A1" s="150"/>
      <c r="B1" s="150"/>
      <c r="C1" s="150"/>
      <c r="D1" s="150"/>
      <c r="E1" s="150"/>
      <c r="F1" s="150"/>
      <c r="G1" s="150"/>
    </row>
    <row r="2" spans="1:239" ht="13.5" customHeight="1" x14ac:dyDescent="0.2">
      <c r="A2" s="132" t="s">
        <v>843</v>
      </c>
      <c r="B2" s="86"/>
      <c r="C2" s="86"/>
      <c r="D2" s="86"/>
      <c r="E2" s="161" t="s">
        <v>18</v>
      </c>
      <c r="F2" s="161"/>
      <c r="G2" s="7">
        <f>BDI!D21</f>
        <v>0.25</v>
      </c>
    </row>
    <row r="3" spans="1:239" ht="13.5" customHeight="1" x14ac:dyDescent="0.2">
      <c r="A3" s="132" t="s">
        <v>131</v>
      </c>
      <c r="B3" s="86"/>
      <c r="C3" s="86"/>
      <c r="D3" s="86"/>
      <c r="E3" s="161" t="s">
        <v>188</v>
      </c>
      <c r="F3" s="161"/>
      <c r="G3" s="7">
        <v>1.1061000000000001</v>
      </c>
    </row>
    <row r="4" spans="1:239" ht="14.25" customHeight="1" x14ac:dyDescent="0.2">
      <c r="A4" s="132" t="s">
        <v>132</v>
      </c>
      <c r="B4" s="86"/>
      <c r="C4" s="86"/>
      <c r="D4" s="86"/>
      <c r="E4" s="162" t="s">
        <v>8</v>
      </c>
      <c r="F4" s="162"/>
      <c r="G4" s="90"/>
    </row>
    <row r="5" spans="1:239" ht="14.25" customHeight="1" x14ac:dyDescent="0.2">
      <c r="A5" s="163" t="s">
        <v>771</v>
      </c>
      <c r="B5" s="163"/>
      <c r="C5" s="163"/>
      <c r="D5" s="163"/>
      <c r="E5" s="110"/>
      <c r="F5" s="110"/>
      <c r="G5" s="133"/>
    </row>
    <row r="6" spans="1:239" ht="15" customHeight="1" thickBot="1" x14ac:dyDescent="0.25">
      <c r="A6" s="160"/>
      <c r="B6" s="160"/>
      <c r="C6" s="160"/>
      <c r="D6" s="160"/>
      <c r="E6" s="160"/>
      <c r="F6" s="160"/>
      <c r="G6" s="160"/>
    </row>
    <row r="7" spans="1:239" s="9" customFormat="1" ht="15.75" customHeight="1" thickBot="1" x14ac:dyDescent="0.25">
      <c r="A7" s="155" t="s">
        <v>22</v>
      </c>
      <c r="B7" s="155"/>
      <c r="C7" s="155"/>
      <c r="D7" s="155"/>
      <c r="E7" s="155"/>
      <c r="F7" s="155"/>
      <c r="G7" s="15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</row>
    <row r="8" spans="1:239" s="12" customFormat="1" ht="15" customHeight="1" x14ac:dyDescent="0.2">
      <c r="A8" s="38" t="s">
        <v>6</v>
      </c>
      <c r="B8" s="88"/>
      <c r="C8" s="38" t="s">
        <v>7</v>
      </c>
      <c r="D8" s="164"/>
      <c r="E8" s="164"/>
      <c r="F8" s="38" t="s">
        <v>15</v>
      </c>
      <c r="G8" s="137"/>
      <c r="H8" s="10"/>
      <c r="I8" s="10"/>
      <c r="J8" s="11"/>
      <c r="K8" s="10"/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10"/>
      <c r="X8" s="10"/>
      <c r="Y8" s="10"/>
      <c r="Z8" s="11"/>
      <c r="AA8" s="10"/>
      <c r="AB8" s="10"/>
      <c r="AC8" s="10"/>
      <c r="AD8" s="10"/>
      <c r="AE8" s="10"/>
      <c r="AF8" s="10"/>
      <c r="AG8" s="10"/>
      <c r="AH8" s="11"/>
      <c r="AI8" s="10"/>
      <c r="AJ8" s="10"/>
      <c r="AK8" s="10"/>
      <c r="AL8" s="10"/>
      <c r="AM8" s="10"/>
      <c r="AN8" s="10"/>
      <c r="AO8" s="10"/>
      <c r="AP8" s="11"/>
      <c r="AQ8" s="10"/>
      <c r="AR8" s="10"/>
      <c r="AS8" s="10"/>
      <c r="AT8" s="10"/>
      <c r="AU8" s="10"/>
      <c r="AV8" s="10"/>
      <c r="AW8" s="10"/>
      <c r="AX8" s="11"/>
      <c r="AY8" s="10"/>
      <c r="AZ8" s="10"/>
      <c r="BA8" s="10"/>
      <c r="BB8" s="10"/>
      <c r="BC8" s="10"/>
      <c r="BD8" s="10"/>
      <c r="BE8" s="10"/>
      <c r="BF8" s="11"/>
      <c r="BG8" s="10"/>
      <c r="BH8" s="10"/>
      <c r="BI8" s="10"/>
      <c r="BJ8" s="10"/>
      <c r="BK8" s="10"/>
      <c r="BL8" s="10"/>
      <c r="BM8" s="10"/>
      <c r="BN8" s="11"/>
      <c r="BO8" s="10"/>
      <c r="BP8" s="10"/>
      <c r="BQ8" s="10"/>
      <c r="BR8" s="10"/>
      <c r="BS8" s="10"/>
      <c r="BT8" s="10"/>
      <c r="BU8" s="10"/>
      <c r="BV8" s="11"/>
      <c r="BW8" s="10"/>
      <c r="BX8" s="10"/>
      <c r="BY8" s="10"/>
      <c r="BZ8" s="10"/>
      <c r="CA8" s="10"/>
      <c r="CB8" s="10"/>
      <c r="CC8" s="10"/>
      <c r="CD8" s="11"/>
      <c r="CE8" s="10"/>
      <c r="CF8" s="10"/>
      <c r="CG8" s="10"/>
      <c r="CH8" s="10"/>
      <c r="CI8" s="10"/>
      <c r="CJ8" s="10"/>
      <c r="CK8" s="10"/>
      <c r="CL8" s="11"/>
      <c r="CM8" s="10"/>
      <c r="CN8" s="10"/>
      <c r="CO8" s="10"/>
      <c r="CP8" s="10"/>
      <c r="CQ8" s="10"/>
      <c r="CR8" s="10"/>
      <c r="CS8" s="10"/>
      <c r="CT8" s="11"/>
      <c r="CU8" s="10"/>
      <c r="CV8" s="10"/>
      <c r="CW8" s="10"/>
      <c r="CX8" s="10"/>
      <c r="CY8" s="10"/>
      <c r="CZ8" s="10"/>
      <c r="DA8" s="10"/>
      <c r="DB8" s="11"/>
      <c r="DC8" s="10"/>
      <c r="DD8" s="10"/>
      <c r="DE8" s="10"/>
      <c r="DF8" s="10"/>
      <c r="DG8" s="10"/>
      <c r="DH8" s="10"/>
      <c r="DI8" s="10"/>
      <c r="DJ8" s="11"/>
      <c r="DK8" s="10"/>
      <c r="DL8" s="10"/>
      <c r="DM8" s="10"/>
      <c r="DN8" s="10"/>
      <c r="DO8" s="10"/>
      <c r="DP8" s="10"/>
      <c r="DQ8" s="10"/>
      <c r="DR8" s="11"/>
      <c r="DS8" s="10"/>
      <c r="DT8" s="10"/>
      <c r="DU8" s="10"/>
      <c r="DV8" s="10"/>
      <c r="DW8" s="10"/>
      <c r="DX8" s="10"/>
      <c r="DY8" s="10"/>
      <c r="DZ8" s="11"/>
      <c r="EA8" s="10"/>
      <c r="EB8" s="10"/>
      <c r="EC8" s="10"/>
      <c r="ED8" s="10"/>
      <c r="EE8" s="10"/>
      <c r="EF8" s="10"/>
      <c r="EG8" s="10"/>
      <c r="EH8" s="11"/>
      <c r="EI8" s="10"/>
      <c r="EJ8" s="10"/>
      <c r="EK8" s="10"/>
      <c r="EL8" s="10"/>
      <c r="EM8" s="10"/>
      <c r="EN8" s="10"/>
      <c r="EO8" s="10"/>
      <c r="EP8" s="11"/>
      <c r="EQ8" s="10"/>
      <c r="ER8" s="10"/>
      <c r="ES8" s="10"/>
      <c r="ET8" s="10"/>
      <c r="EU8" s="10"/>
      <c r="EV8" s="10"/>
      <c r="EW8" s="10"/>
      <c r="EX8" s="11"/>
      <c r="EY8" s="10"/>
      <c r="EZ8" s="10"/>
      <c r="FA8" s="10"/>
      <c r="FB8" s="10"/>
      <c r="FC8" s="10"/>
      <c r="FD8" s="10"/>
      <c r="FE8" s="10"/>
      <c r="FF8" s="11"/>
      <c r="FG8" s="10"/>
      <c r="FH8" s="10"/>
      <c r="FI8" s="10"/>
      <c r="FJ8" s="10"/>
      <c r="FK8" s="10"/>
      <c r="FL8" s="10"/>
      <c r="FM8" s="10"/>
      <c r="FN8" s="11"/>
      <c r="FO8" s="10"/>
      <c r="FP8" s="10"/>
      <c r="FQ8" s="10"/>
      <c r="FR8" s="10"/>
      <c r="FS8" s="10"/>
      <c r="FT8" s="10"/>
      <c r="FU8" s="10"/>
      <c r="FV8" s="11"/>
      <c r="FW8" s="10"/>
      <c r="FX8" s="10"/>
      <c r="FY8" s="10"/>
      <c r="FZ8" s="10"/>
      <c r="GA8" s="10"/>
      <c r="GB8" s="10"/>
      <c r="GC8" s="10"/>
      <c r="GD8" s="11"/>
      <c r="GE8" s="10"/>
      <c r="GF8" s="10"/>
      <c r="GG8" s="10"/>
      <c r="GH8" s="10"/>
      <c r="GI8" s="10"/>
      <c r="GJ8" s="10"/>
      <c r="GK8" s="10"/>
      <c r="GL8" s="11"/>
      <c r="GM8" s="10"/>
      <c r="GN8" s="10"/>
      <c r="GO8" s="10"/>
      <c r="GP8" s="10"/>
      <c r="GQ8" s="10"/>
      <c r="GR8" s="10"/>
      <c r="GS8" s="10"/>
      <c r="GT8" s="11"/>
      <c r="GU8" s="10"/>
      <c r="GV8" s="10"/>
      <c r="GW8" s="10"/>
      <c r="GX8" s="10"/>
      <c r="GY8" s="10"/>
      <c r="GZ8" s="10"/>
      <c r="HA8" s="10"/>
      <c r="HB8" s="11"/>
      <c r="HC8" s="10"/>
      <c r="HD8" s="10"/>
      <c r="HE8" s="10"/>
      <c r="HF8" s="10"/>
      <c r="HG8" s="10"/>
      <c r="HH8" s="10"/>
      <c r="HI8" s="10"/>
      <c r="HJ8" s="11"/>
      <c r="HK8" s="10"/>
      <c r="HL8" s="10"/>
      <c r="HM8" s="10"/>
      <c r="HN8" s="10"/>
      <c r="HO8" s="10"/>
      <c r="HP8" s="10"/>
      <c r="HQ8" s="10"/>
      <c r="HR8" s="11"/>
      <c r="HS8" s="10"/>
      <c r="HT8" s="10"/>
      <c r="HU8" s="10"/>
      <c r="HV8" s="10"/>
      <c r="HW8" s="10"/>
      <c r="HX8" s="10"/>
      <c r="HY8" s="10"/>
      <c r="HZ8" s="11"/>
      <c r="IA8" s="10"/>
      <c r="IB8" s="10"/>
      <c r="IC8" s="10"/>
      <c r="ID8" s="10"/>
      <c r="IE8" s="10"/>
    </row>
    <row r="9" spans="1:239" s="12" customFormat="1" ht="15" customHeight="1" thickBot="1" x14ac:dyDescent="0.25">
      <c r="A9" s="39" t="s">
        <v>21</v>
      </c>
      <c r="B9" s="89"/>
      <c r="C9" s="39" t="s">
        <v>4</v>
      </c>
      <c r="D9" s="138"/>
      <c r="E9" s="138"/>
      <c r="F9" s="138"/>
      <c r="G9" s="138"/>
      <c r="H9" s="10"/>
      <c r="I9" s="10"/>
      <c r="J9" s="11"/>
      <c r="K9" s="11"/>
      <c r="L9" s="10"/>
      <c r="M9" s="10"/>
      <c r="N9" s="11"/>
      <c r="O9" s="11"/>
      <c r="P9" s="10"/>
      <c r="Q9" s="10"/>
      <c r="R9" s="11"/>
      <c r="S9" s="11"/>
      <c r="T9" s="10"/>
      <c r="U9" s="10"/>
      <c r="V9" s="11"/>
      <c r="W9" s="11"/>
      <c r="X9" s="10"/>
      <c r="Y9" s="10"/>
      <c r="Z9" s="11"/>
      <c r="AA9" s="11"/>
      <c r="AB9" s="10"/>
      <c r="AC9" s="10"/>
      <c r="AD9" s="11"/>
      <c r="AE9" s="11"/>
      <c r="AF9" s="10"/>
      <c r="AG9" s="10"/>
      <c r="AH9" s="11"/>
      <c r="AI9" s="11"/>
      <c r="AJ9" s="10"/>
      <c r="AK9" s="10"/>
      <c r="AL9" s="11"/>
      <c r="AM9" s="11"/>
      <c r="AN9" s="10"/>
      <c r="AO9" s="10"/>
      <c r="AP9" s="11"/>
      <c r="AQ9" s="11"/>
      <c r="AR9" s="10"/>
      <c r="AS9" s="10"/>
      <c r="AT9" s="11"/>
      <c r="AU9" s="11"/>
      <c r="AV9" s="10"/>
      <c r="AW9" s="10"/>
      <c r="AX9" s="11"/>
      <c r="AY9" s="11"/>
      <c r="AZ9" s="10"/>
      <c r="BA9" s="10"/>
      <c r="BB9" s="11"/>
      <c r="BC9" s="11"/>
      <c r="BD9" s="10"/>
      <c r="BE9" s="10"/>
      <c r="BF9" s="11"/>
      <c r="BG9" s="11"/>
      <c r="BH9" s="10"/>
      <c r="BI9" s="10"/>
      <c r="BJ9" s="11"/>
      <c r="BK9" s="11"/>
      <c r="BL9" s="10"/>
      <c r="BM9" s="10"/>
      <c r="BN9" s="11"/>
      <c r="BO9" s="11"/>
      <c r="BP9" s="10"/>
      <c r="BQ9" s="10"/>
      <c r="BR9" s="11"/>
      <c r="BS9" s="11"/>
      <c r="BT9" s="10"/>
      <c r="BU9" s="10"/>
      <c r="BV9" s="11"/>
      <c r="BW9" s="11"/>
      <c r="BX9" s="10"/>
      <c r="BY9" s="10"/>
      <c r="BZ9" s="11"/>
      <c r="CA9" s="11"/>
      <c r="CB9" s="10"/>
      <c r="CC9" s="10"/>
      <c r="CD9" s="11"/>
      <c r="CE9" s="11"/>
      <c r="CF9" s="10"/>
      <c r="CG9" s="10"/>
      <c r="CH9" s="11"/>
      <c r="CI9" s="11"/>
      <c r="CJ9" s="10"/>
      <c r="CK9" s="10"/>
      <c r="CL9" s="11"/>
      <c r="CM9" s="11"/>
      <c r="CN9" s="10"/>
      <c r="CO9" s="10"/>
      <c r="CP9" s="11"/>
      <c r="CQ9" s="11"/>
      <c r="CR9" s="10"/>
      <c r="CS9" s="10"/>
      <c r="CT9" s="11"/>
      <c r="CU9" s="11"/>
      <c r="CV9" s="10"/>
      <c r="CW9" s="10"/>
      <c r="CX9" s="11"/>
      <c r="CY9" s="11"/>
      <c r="CZ9" s="10"/>
      <c r="DA9" s="10"/>
      <c r="DB9" s="11"/>
      <c r="DC9" s="11"/>
      <c r="DD9" s="10"/>
      <c r="DE9" s="10"/>
      <c r="DF9" s="11"/>
      <c r="DG9" s="11"/>
      <c r="DH9" s="10"/>
      <c r="DI9" s="10"/>
      <c r="DJ9" s="11"/>
      <c r="DK9" s="11"/>
      <c r="DL9" s="10"/>
      <c r="DM9" s="10"/>
      <c r="DN9" s="11"/>
      <c r="DO9" s="11"/>
      <c r="DP9" s="10"/>
      <c r="DQ9" s="10"/>
      <c r="DR9" s="11"/>
      <c r="DS9" s="11"/>
      <c r="DT9" s="10"/>
      <c r="DU9" s="10"/>
      <c r="DV9" s="11"/>
      <c r="DW9" s="11"/>
      <c r="DX9" s="10"/>
      <c r="DY9" s="10"/>
      <c r="DZ9" s="11"/>
      <c r="EA9" s="11"/>
      <c r="EB9" s="10"/>
      <c r="EC9" s="10"/>
      <c r="ED9" s="11"/>
      <c r="EE9" s="11"/>
      <c r="EF9" s="10"/>
      <c r="EG9" s="10"/>
      <c r="EH9" s="11"/>
      <c r="EI9" s="11"/>
      <c r="EJ9" s="10"/>
      <c r="EK9" s="10"/>
      <c r="EL9" s="11"/>
      <c r="EM9" s="11"/>
      <c r="EN9" s="10"/>
      <c r="EO9" s="10"/>
      <c r="EP9" s="11"/>
      <c r="EQ9" s="11"/>
      <c r="ER9" s="10"/>
      <c r="ES9" s="10"/>
      <c r="ET9" s="11"/>
      <c r="EU9" s="11"/>
      <c r="EV9" s="10"/>
      <c r="EW9" s="10"/>
      <c r="EX9" s="11"/>
      <c r="EY9" s="11"/>
      <c r="EZ9" s="10"/>
      <c r="FA9" s="10"/>
      <c r="FB9" s="11"/>
      <c r="FC9" s="11"/>
      <c r="FD9" s="10"/>
      <c r="FE9" s="10"/>
      <c r="FF9" s="11"/>
      <c r="FG9" s="11"/>
      <c r="FH9" s="10"/>
      <c r="FI9" s="10"/>
      <c r="FJ9" s="11"/>
      <c r="FK9" s="11"/>
      <c r="FL9" s="10"/>
      <c r="FM9" s="10"/>
      <c r="FN9" s="11"/>
      <c r="FO9" s="11"/>
      <c r="FP9" s="10"/>
      <c r="FQ9" s="10"/>
      <c r="FR9" s="11"/>
      <c r="FS9" s="11"/>
      <c r="FT9" s="10"/>
      <c r="FU9" s="10"/>
      <c r="FV9" s="11"/>
      <c r="FW9" s="11"/>
      <c r="FX9" s="10"/>
      <c r="FY9" s="10"/>
      <c r="FZ9" s="11"/>
      <c r="GA9" s="11"/>
      <c r="GB9" s="10"/>
      <c r="GC9" s="10"/>
      <c r="GD9" s="11"/>
      <c r="GE9" s="11"/>
      <c r="GF9" s="10"/>
      <c r="GG9" s="10"/>
      <c r="GH9" s="11"/>
      <c r="GI9" s="11"/>
      <c r="GJ9" s="10"/>
      <c r="GK9" s="10"/>
      <c r="GL9" s="11"/>
      <c r="GM9" s="11"/>
      <c r="GN9" s="10"/>
      <c r="GO9" s="10"/>
      <c r="GP9" s="11"/>
      <c r="GQ9" s="11"/>
      <c r="GR9" s="10"/>
      <c r="GS9" s="10"/>
      <c r="GT9" s="11"/>
      <c r="GU9" s="11"/>
      <c r="GV9" s="10"/>
      <c r="GW9" s="10"/>
      <c r="GX9" s="11"/>
      <c r="GY9" s="11"/>
      <c r="GZ9" s="10"/>
      <c r="HA9" s="10"/>
      <c r="HB9" s="11"/>
      <c r="HC9" s="11"/>
      <c r="HD9" s="10"/>
      <c r="HE9" s="10"/>
      <c r="HF9" s="11"/>
      <c r="HG9" s="11"/>
      <c r="HH9" s="10"/>
      <c r="HI9" s="10"/>
      <c r="HJ9" s="11"/>
      <c r="HK9" s="11"/>
      <c r="HL9" s="10"/>
      <c r="HM9" s="10"/>
      <c r="HN9" s="11"/>
      <c r="HO9" s="11"/>
      <c r="HP9" s="10"/>
      <c r="HQ9" s="10"/>
      <c r="HR9" s="11"/>
      <c r="HS9" s="11"/>
      <c r="HT9" s="10"/>
      <c r="HU9" s="10"/>
      <c r="HV9" s="11"/>
      <c r="HW9" s="11"/>
      <c r="HX9" s="10"/>
      <c r="HY9" s="10"/>
      <c r="HZ9" s="11"/>
      <c r="IA9" s="11"/>
      <c r="IB9" s="10"/>
      <c r="IC9" s="10"/>
      <c r="ID9" s="11"/>
      <c r="IE9" s="11"/>
    </row>
    <row r="10" spans="1:239" s="9" customFormat="1" ht="15.75" thickBot="1" x14ac:dyDescent="0.25">
      <c r="A10" s="155" t="s">
        <v>23</v>
      </c>
      <c r="B10" s="155"/>
      <c r="C10" s="155"/>
      <c r="D10" s="155"/>
      <c r="E10" s="155"/>
      <c r="F10" s="155"/>
      <c r="G10" s="155"/>
      <c r="H10" s="8"/>
      <c r="I10" s="8"/>
      <c r="J10" s="13"/>
      <c r="K10" s="13"/>
      <c r="L10" s="8"/>
      <c r="M10" s="8"/>
      <c r="N10" s="13"/>
      <c r="O10" s="13"/>
      <c r="P10" s="8"/>
      <c r="Q10" s="8"/>
      <c r="R10" s="13"/>
      <c r="S10" s="13"/>
      <c r="T10" s="8"/>
      <c r="U10" s="8"/>
      <c r="V10" s="13"/>
      <c r="W10" s="13"/>
      <c r="X10" s="8"/>
      <c r="Y10" s="8"/>
      <c r="Z10" s="13"/>
      <c r="AA10" s="13"/>
      <c r="AB10" s="8"/>
      <c r="AC10" s="8"/>
      <c r="AD10" s="13"/>
      <c r="AE10" s="13"/>
      <c r="AF10" s="8"/>
      <c r="AG10" s="8"/>
      <c r="AH10" s="13"/>
      <c r="AI10" s="13"/>
      <c r="AJ10" s="8"/>
      <c r="AK10" s="8"/>
      <c r="AL10" s="13"/>
      <c r="AM10" s="13"/>
      <c r="AN10" s="8"/>
      <c r="AO10" s="8"/>
      <c r="AP10" s="13"/>
      <c r="AQ10" s="13"/>
      <c r="AR10" s="8"/>
      <c r="AS10" s="8"/>
      <c r="AT10" s="13"/>
      <c r="AU10" s="13"/>
      <c r="AV10" s="8"/>
      <c r="AW10" s="8"/>
      <c r="AX10" s="13"/>
      <c r="AY10" s="13"/>
      <c r="AZ10" s="8"/>
      <c r="BA10" s="8"/>
      <c r="BB10" s="13"/>
      <c r="BC10" s="13"/>
      <c r="BD10" s="8"/>
      <c r="BE10" s="8"/>
      <c r="BF10" s="13"/>
      <c r="BG10" s="13"/>
      <c r="BH10" s="8"/>
      <c r="BI10" s="8"/>
      <c r="BJ10" s="13"/>
      <c r="BK10" s="13"/>
      <c r="BL10" s="8"/>
      <c r="BM10" s="8"/>
      <c r="BN10" s="13"/>
      <c r="BO10" s="13"/>
      <c r="BP10" s="8"/>
      <c r="BQ10" s="8"/>
      <c r="BR10" s="13"/>
      <c r="BS10" s="13"/>
      <c r="BT10" s="8"/>
      <c r="BU10" s="8"/>
      <c r="BV10" s="13"/>
      <c r="BW10" s="13"/>
      <c r="BX10" s="8"/>
      <c r="BY10" s="8"/>
      <c r="BZ10" s="13"/>
      <c r="CA10" s="13"/>
      <c r="CB10" s="8"/>
      <c r="CC10" s="8"/>
      <c r="CD10" s="13"/>
      <c r="CE10" s="13"/>
      <c r="CF10" s="8"/>
      <c r="CG10" s="8"/>
      <c r="CH10" s="13"/>
      <c r="CI10" s="13"/>
      <c r="CJ10" s="8"/>
      <c r="CK10" s="8"/>
      <c r="CL10" s="13"/>
      <c r="CM10" s="13"/>
      <c r="CN10" s="8"/>
      <c r="CO10" s="8"/>
      <c r="CP10" s="13"/>
      <c r="CQ10" s="13"/>
      <c r="CR10" s="8"/>
      <c r="CS10" s="8"/>
      <c r="CT10" s="13"/>
      <c r="CU10" s="13"/>
      <c r="CV10" s="8"/>
      <c r="CW10" s="8"/>
      <c r="CX10" s="13"/>
      <c r="CY10" s="13"/>
      <c r="CZ10" s="8"/>
      <c r="DA10" s="8"/>
      <c r="DB10" s="13"/>
      <c r="DC10" s="13"/>
      <c r="DD10" s="8"/>
      <c r="DE10" s="8"/>
      <c r="DF10" s="13"/>
      <c r="DG10" s="13"/>
      <c r="DH10" s="8"/>
      <c r="DI10" s="8"/>
      <c r="DJ10" s="13"/>
      <c r="DK10" s="13"/>
      <c r="DL10" s="8"/>
      <c r="DM10" s="8"/>
      <c r="DN10" s="13"/>
      <c r="DO10" s="13"/>
      <c r="DP10" s="8"/>
      <c r="DQ10" s="8"/>
      <c r="DR10" s="13"/>
      <c r="DS10" s="13"/>
      <c r="DT10" s="8"/>
      <c r="DU10" s="8"/>
      <c r="DV10" s="13"/>
      <c r="DW10" s="13"/>
      <c r="DX10" s="8"/>
      <c r="DY10" s="8"/>
      <c r="DZ10" s="13"/>
      <c r="EA10" s="13"/>
      <c r="EB10" s="8"/>
      <c r="EC10" s="8"/>
      <c r="ED10" s="13"/>
      <c r="EE10" s="13"/>
      <c r="EF10" s="8"/>
      <c r="EG10" s="8"/>
      <c r="EH10" s="13"/>
      <c r="EI10" s="13"/>
      <c r="EJ10" s="8"/>
      <c r="EK10" s="8"/>
      <c r="EL10" s="13"/>
      <c r="EM10" s="13"/>
      <c r="EN10" s="8"/>
      <c r="EO10" s="8"/>
      <c r="EP10" s="13"/>
      <c r="EQ10" s="13"/>
      <c r="ER10" s="8"/>
      <c r="ES10" s="8"/>
      <c r="ET10" s="13"/>
      <c r="EU10" s="13"/>
      <c r="EV10" s="8"/>
      <c r="EW10" s="8"/>
      <c r="EX10" s="13"/>
      <c r="EY10" s="13"/>
      <c r="EZ10" s="8"/>
      <c r="FA10" s="8"/>
      <c r="FB10" s="13"/>
      <c r="FC10" s="13"/>
      <c r="FD10" s="8"/>
      <c r="FE10" s="8"/>
      <c r="FF10" s="13"/>
      <c r="FG10" s="13"/>
      <c r="FH10" s="8"/>
      <c r="FI10" s="8"/>
      <c r="FJ10" s="13"/>
      <c r="FK10" s="13"/>
      <c r="FL10" s="8"/>
      <c r="FM10" s="8"/>
      <c r="FN10" s="13"/>
      <c r="FO10" s="13"/>
      <c r="FP10" s="8"/>
      <c r="FQ10" s="8"/>
      <c r="FR10" s="13"/>
      <c r="FS10" s="13"/>
      <c r="FT10" s="8"/>
      <c r="FU10" s="8"/>
      <c r="FV10" s="13"/>
      <c r="FW10" s="13"/>
      <c r="FX10" s="8"/>
      <c r="FY10" s="8"/>
      <c r="FZ10" s="13"/>
      <c r="GA10" s="13"/>
      <c r="GB10" s="8"/>
      <c r="GC10" s="8"/>
      <c r="GD10" s="13"/>
      <c r="GE10" s="13"/>
      <c r="GF10" s="8"/>
      <c r="GG10" s="8"/>
      <c r="GH10" s="13"/>
      <c r="GI10" s="13"/>
      <c r="GJ10" s="8"/>
      <c r="GK10" s="8"/>
      <c r="GL10" s="13"/>
      <c r="GM10" s="13"/>
      <c r="GN10" s="8"/>
      <c r="GO10" s="8"/>
      <c r="GP10" s="13"/>
      <c r="GQ10" s="13"/>
      <c r="GR10" s="8"/>
      <c r="GS10" s="8"/>
      <c r="GT10" s="13"/>
      <c r="GU10" s="13"/>
      <c r="GV10" s="8"/>
      <c r="GW10" s="8"/>
      <c r="GX10" s="13"/>
      <c r="GY10" s="13"/>
      <c r="GZ10" s="8"/>
      <c r="HA10" s="8"/>
      <c r="HB10" s="13"/>
      <c r="HC10" s="13"/>
      <c r="HD10" s="8"/>
      <c r="HE10" s="8"/>
      <c r="HF10" s="13"/>
      <c r="HG10" s="13"/>
      <c r="HH10" s="8"/>
      <c r="HI10" s="8"/>
      <c r="HJ10" s="13"/>
      <c r="HK10" s="13"/>
      <c r="HL10" s="8"/>
      <c r="HM10" s="8"/>
      <c r="HN10" s="13"/>
      <c r="HO10" s="13"/>
      <c r="HP10" s="8"/>
      <c r="HQ10" s="8"/>
      <c r="HR10" s="13"/>
      <c r="HS10" s="13"/>
      <c r="HT10" s="8"/>
      <c r="HU10" s="8"/>
      <c r="HV10" s="13"/>
      <c r="HW10" s="13"/>
      <c r="HX10" s="8"/>
      <c r="HY10" s="8"/>
      <c r="HZ10" s="13"/>
      <c r="IA10" s="13"/>
      <c r="IB10" s="8"/>
      <c r="IC10" s="8"/>
      <c r="ID10" s="13"/>
      <c r="IE10" s="13"/>
    </row>
    <row r="11" spans="1:239" x14ac:dyDescent="0.2">
      <c r="A11" s="119" t="s">
        <v>19</v>
      </c>
      <c r="B11" s="120" t="s">
        <v>20</v>
      </c>
      <c r="C11" s="121"/>
      <c r="D11" s="87"/>
      <c r="E11" s="122"/>
      <c r="F11" s="122"/>
      <c r="G11" s="122"/>
    </row>
    <row r="12" spans="1:239" s="9" customFormat="1" ht="14.45" customHeight="1" x14ac:dyDescent="0.2">
      <c r="A12" s="151" t="s">
        <v>9</v>
      </c>
      <c r="B12" s="151" t="s">
        <v>0</v>
      </c>
      <c r="C12" s="156" t="s">
        <v>1</v>
      </c>
      <c r="D12" s="153" t="s">
        <v>2</v>
      </c>
      <c r="E12" s="158" t="s">
        <v>55</v>
      </c>
      <c r="F12" s="159"/>
      <c r="G12" s="165" t="s">
        <v>46</v>
      </c>
    </row>
    <row r="13" spans="1:239" s="9" customFormat="1" ht="15.75" customHeight="1" x14ac:dyDescent="0.2">
      <c r="A13" s="152"/>
      <c r="B13" s="152"/>
      <c r="C13" s="157"/>
      <c r="D13" s="154"/>
      <c r="E13" s="129" t="s">
        <v>3</v>
      </c>
      <c r="F13" s="130" t="s">
        <v>5</v>
      </c>
      <c r="G13" s="166"/>
    </row>
    <row r="14" spans="1:239" x14ac:dyDescent="0.2">
      <c r="A14" s="124" t="s">
        <v>10</v>
      </c>
      <c r="B14" s="125" t="s">
        <v>11</v>
      </c>
      <c r="C14" s="126"/>
      <c r="D14" s="127"/>
      <c r="E14" s="128"/>
      <c r="F14" s="128"/>
      <c r="G14" s="123"/>
    </row>
    <row r="15" spans="1:239" x14ac:dyDescent="0.2">
      <c r="A15" s="51">
        <v>1</v>
      </c>
      <c r="B15" s="52" t="s">
        <v>73</v>
      </c>
      <c r="C15" s="53"/>
      <c r="D15" s="54"/>
      <c r="E15" s="98"/>
      <c r="F15" s="98"/>
      <c r="G15" s="50"/>
    </row>
    <row r="16" spans="1:239" x14ac:dyDescent="0.2">
      <c r="A16" s="93" t="s">
        <v>16</v>
      </c>
      <c r="B16" s="94" t="s">
        <v>134</v>
      </c>
      <c r="C16" s="91">
        <v>1</v>
      </c>
      <c r="D16" s="92" t="s">
        <v>57</v>
      </c>
      <c r="E16" s="131"/>
      <c r="F16" s="131"/>
      <c r="G16" s="50">
        <f t="shared" ref="G16:G22" si="0">SUMPRODUCT(E16:F16)*C16</f>
        <v>0</v>
      </c>
    </row>
    <row r="17" spans="1:7" x14ac:dyDescent="0.2">
      <c r="A17" s="93" t="s">
        <v>17</v>
      </c>
      <c r="B17" s="94" t="s">
        <v>826</v>
      </c>
      <c r="C17" s="91">
        <v>4</v>
      </c>
      <c r="D17" s="92" t="s">
        <v>59</v>
      </c>
      <c r="E17" s="99" t="s">
        <v>66</v>
      </c>
      <c r="F17" s="131"/>
      <c r="G17" s="50">
        <f t="shared" si="0"/>
        <v>0</v>
      </c>
    </row>
    <row r="18" spans="1:7" x14ac:dyDescent="0.2">
      <c r="A18" s="93" t="s">
        <v>67</v>
      </c>
      <c r="B18" s="94" t="s">
        <v>97</v>
      </c>
      <c r="C18" s="91">
        <v>1</v>
      </c>
      <c r="D18" s="92" t="s">
        <v>59</v>
      </c>
      <c r="E18" s="99" t="s">
        <v>66</v>
      </c>
      <c r="F18" s="131"/>
      <c r="G18" s="50">
        <f t="shared" si="0"/>
        <v>0</v>
      </c>
    </row>
    <row r="19" spans="1:7" ht="38.25" x14ac:dyDescent="0.2">
      <c r="A19" s="93" t="s">
        <v>68</v>
      </c>
      <c r="B19" s="94" t="s">
        <v>61</v>
      </c>
      <c r="C19" s="91">
        <v>15</v>
      </c>
      <c r="D19" s="92" t="s">
        <v>58</v>
      </c>
      <c r="E19" s="131"/>
      <c r="F19" s="131"/>
      <c r="G19" s="50">
        <f t="shared" si="0"/>
        <v>0</v>
      </c>
    </row>
    <row r="20" spans="1:7" ht="38.25" x14ac:dyDescent="0.2">
      <c r="A20" s="93" t="s">
        <v>69</v>
      </c>
      <c r="B20" s="94" t="s">
        <v>95</v>
      </c>
      <c r="C20" s="91">
        <v>6</v>
      </c>
      <c r="D20" s="92" t="s">
        <v>58</v>
      </c>
      <c r="E20" s="99" t="s">
        <v>66</v>
      </c>
      <c r="F20" s="131"/>
      <c r="G20" s="50">
        <f t="shared" si="0"/>
        <v>0</v>
      </c>
    </row>
    <row r="21" spans="1:7" x14ac:dyDescent="0.2">
      <c r="A21" s="93" t="s">
        <v>70</v>
      </c>
      <c r="B21" s="94" t="s">
        <v>773</v>
      </c>
      <c r="C21" s="91">
        <v>80</v>
      </c>
      <c r="D21" s="92" t="s">
        <v>114</v>
      </c>
      <c r="E21" s="99" t="s">
        <v>66</v>
      </c>
      <c r="F21" s="131"/>
      <c r="G21" s="50">
        <f t="shared" si="0"/>
        <v>0</v>
      </c>
    </row>
    <row r="22" spans="1:7" x14ac:dyDescent="0.2">
      <c r="A22" s="93" t="s">
        <v>71</v>
      </c>
      <c r="B22" s="94" t="s">
        <v>133</v>
      </c>
      <c r="C22" s="91">
        <v>40</v>
      </c>
      <c r="D22" s="92" t="s">
        <v>114</v>
      </c>
      <c r="E22" s="131"/>
      <c r="F22" s="131"/>
      <c r="G22" s="50">
        <f t="shared" si="0"/>
        <v>0</v>
      </c>
    </row>
    <row r="23" spans="1:7" x14ac:dyDescent="0.2">
      <c r="A23" s="103">
        <v>2</v>
      </c>
      <c r="B23" s="104" t="s">
        <v>98</v>
      </c>
      <c r="C23" s="91"/>
      <c r="D23" s="92"/>
      <c r="E23" s="99"/>
      <c r="F23" s="99"/>
      <c r="G23" s="50"/>
    </row>
    <row r="24" spans="1:7" x14ac:dyDescent="0.2">
      <c r="A24" s="116" t="s">
        <v>62</v>
      </c>
      <c r="B24" s="117" t="s">
        <v>137</v>
      </c>
      <c r="C24" s="91"/>
      <c r="D24" s="92"/>
      <c r="E24" s="99"/>
      <c r="F24" s="99"/>
      <c r="G24" s="50"/>
    </row>
    <row r="25" spans="1:7" x14ac:dyDescent="0.2">
      <c r="A25" s="93" t="s">
        <v>119</v>
      </c>
      <c r="B25" s="94" t="s">
        <v>798</v>
      </c>
      <c r="C25" s="91">
        <v>82</v>
      </c>
      <c r="D25" s="92" t="s">
        <v>74</v>
      </c>
      <c r="E25" s="131"/>
      <c r="F25" s="131"/>
      <c r="G25" s="50">
        <f t="shared" ref="G25:G33" si="1">SUMPRODUCT(E25:F25)*C25</f>
        <v>0</v>
      </c>
    </row>
    <row r="26" spans="1:7" x14ac:dyDescent="0.2">
      <c r="A26" s="93" t="s">
        <v>120</v>
      </c>
      <c r="B26" s="94" t="s">
        <v>799</v>
      </c>
      <c r="C26" s="91">
        <v>45</v>
      </c>
      <c r="D26" s="92" t="s">
        <v>74</v>
      </c>
      <c r="E26" s="131"/>
      <c r="F26" s="131"/>
      <c r="G26" s="50">
        <f t="shared" si="1"/>
        <v>0</v>
      </c>
    </row>
    <row r="27" spans="1:7" x14ac:dyDescent="0.2">
      <c r="A27" s="93" t="s">
        <v>141</v>
      </c>
      <c r="B27" s="94" t="s">
        <v>135</v>
      </c>
      <c r="C27" s="91">
        <v>20</v>
      </c>
      <c r="D27" s="92" t="s">
        <v>74</v>
      </c>
      <c r="E27" s="131"/>
      <c r="F27" s="131"/>
      <c r="G27" s="50">
        <f t="shared" si="1"/>
        <v>0</v>
      </c>
    </row>
    <row r="28" spans="1:7" x14ac:dyDescent="0.2">
      <c r="A28" s="93" t="s">
        <v>142</v>
      </c>
      <c r="B28" s="94" t="s">
        <v>138</v>
      </c>
      <c r="C28" s="91">
        <v>36</v>
      </c>
      <c r="D28" s="92" t="s">
        <v>57</v>
      </c>
      <c r="E28" s="99" t="s">
        <v>66</v>
      </c>
      <c r="F28" s="131"/>
      <c r="G28" s="50">
        <f t="shared" si="1"/>
        <v>0</v>
      </c>
    </row>
    <row r="29" spans="1:7" x14ac:dyDescent="0.2">
      <c r="A29" s="93" t="s">
        <v>143</v>
      </c>
      <c r="B29" s="94" t="s">
        <v>800</v>
      </c>
      <c r="C29" s="91">
        <v>3</v>
      </c>
      <c r="D29" s="92" t="s">
        <v>57</v>
      </c>
      <c r="E29" s="99" t="s">
        <v>66</v>
      </c>
      <c r="F29" s="131"/>
      <c r="G29" s="50">
        <f t="shared" si="1"/>
        <v>0</v>
      </c>
    </row>
    <row r="30" spans="1:7" x14ac:dyDescent="0.2">
      <c r="A30" s="93" t="s">
        <v>144</v>
      </c>
      <c r="B30" s="94" t="s">
        <v>801</v>
      </c>
      <c r="C30" s="91">
        <v>40</v>
      </c>
      <c r="D30" s="92" t="s">
        <v>57</v>
      </c>
      <c r="E30" s="99" t="s">
        <v>66</v>
      </c>
      <c r="F30" s="131"/>
      <c r="G30" s="50">
        <f t="shared" si="1"/>
        <v>0</v>
      </c>
    </row>
    <row r="31" spans="1:7" x14ac:dyDescent="0.2">
      <c r="A31" s="93" t="s">
        <v>145</v>
      </c>
      <c r="B31" s="94" t="s">
        <v>139</v>
      </c>
      <c r="C31" s="91">
        <v>75</v>
      </c>
      <c r="D31" s="92" t="s">
        <v>57</v>
      </c>
      <c r="E31" s="131"/>
      <c r="F31" s="131"/>
      <c r="G31" s="50">
        <f t="shared" si="1"/>
        <v>0</v>
      </c>
    </row>
    <row r="32" spans="1:7" ht="25.5" x14ac:dyDescent="0.2">
      <c r="A32" s="93" t="s">
        <v>147</v>
      </c>
      <c r="B32" s="94" t="s">
        <v>140</v>
      </c>
      <c r="C32" s="91">
        <v>40</v>
      </c>
      <c r="D32" s="92" t="s">
        <v>114</v>
      </c>
      <c r="E32" s="131"/>
      <c r="F32" s="131"/>
      <c r="G32" s="50">
        <f t="shared" si="1"/>
        <v>0</v>
      </c>
    </row>
    <row r="33" spans="1:7" x14ac:dyDescent="0.2">
      <c r="A33" s="116" t="s">
        <v>63</v>
      </c>
      <c r="B33" s="94" t="s">
        <v>146</v>
      </c>
      <c r="C33" s="91">
        <v>35</v>
      </c>
      <c r="D33" s="92" t="s">
        <v>57</v>
      </c>
      <c r="E33" s="99" t="s">
        <v>66</v>
      </c>
      <c r="F33" s="131"/>
      <c r="G33" s="50">
        <f t="shared" si="1"/>
        <v>0</v>
      </c>
    </row>
    <row r="34" spans="1:7" s="14" customFormat="1" x14ac:dyDescent="0.2">
      <c r="A34" s="93" t="s">
        <v>153</v>
      </c>
      <c r="B34" s="94" t="s">
        <v>148</v>
      </c>
      <c r="C34" s="91"/>
      <c r="D34" s="92"/>
      <c r="E34" s="99"/>
      <c r="F34" s="99"/>
      <c r="G34" s="50"/>
    </row>
    <row r="35" spans="1:7" s="14" customFormat="1" x14ac:dyDescent="0.2">
      <c r="A35" s="93" t="s">
        <v>154</v>
      </c>
      <c r="B35" s="94" t="s">
        <v>802</v>
      </c>
      <c r="C35" s="91">
        <v>20</v>
      </c>
      <c r="D35" s="92" t="s">
        <v>57</v>
      </c>
      <c r="E35" s="99" t="s">
        <v>66</v>
      </c>
      <c r="F35" s="131"/>
      <c r="G35" s="50">
        <f t="shared" ref="G35:G45" si="2">SUMPRODUCT(E35:F35)*C35</f>
        <v>0</v>
      </c>
    </row>
    <row r="36" spans="1:7" s="14" customFormat="1" x14ac:dyDescent="0.2">
      <c r="A36" s="93" t="s">
        <v>155</v>
      </c>
      <c r="B36" s="94" t="s">
        <v>149</v>
      </c>
      <c r="C36" s="91">
        <v>20</v>
      </c>
      <c r="D36" s="92" t="s">
        <v>57</v>
      </c>
      <c r="E36" s="131"/>
      <c r="F36" s="131"/>
      <c r="G36" s="50">
        <f t="shared" si="2"/>
        <v>0</v>
      </c>
    </row>
    <row r="37" spans="1:7" s="14" customFormat="1" x14ac:dyDescent="0.2">
      <c r="A37" s="93" t="s">
        <v>156</v>
      </c>
      <c r="B37" s="94" t="s">
        <v>803</v>
      </c>
      <c r="C37" s="91">
        <v>3</v>
      </c>
      <c r="D37" s="92" t="s">
        <v>59</v>
      </c>
      <c r="E37" s="99" t="s">
        <v>66</v>
      </c>
      <c r="F37" s="131"/>
      <c r="G37" s="50">
        <f t="shared" si="2"/>
        <v>0</v>
      </c>
    </row>
    <row r="38" spans="1:7" s="14" customFormat="1" x14ac:dyDescent="0.2">
      <c r="A38" s="93" t="s">
        <v>157</v>
      </c>
      <c r="B38" s="94" t="s">
        <v>150</v>
      </c>
      <c r="C38" s="91">
        <v>4</v>
      </c>
      <c r="D38" s="92" t="s">
        <v>59</v>
      </c>
      <c r="E38" s="99" t="s">
        <v>66</v>
      </c>
      <c r="F38" s="131"/>
      <c r="G38" s="50">
        <f t="shared" si="2"/>
        <v>0</v>
      </c>
    </row>
    <row r="39" spans="1:7" s="14" customFormat="1" x14ac:dyDescent="0.2">
      <c r="A39" s="93" t="s">
        <v>158</v>
      </c>
      <c r="B39" s="94" t="s">
        <v>151</v>
      </c>
      <c r="C39" s="91">
        <v>4</v>
      </c>
      <c r="D39" s="92" t="s">
        <v>59</v>
      </c>
      <c r="E39" s="131"/>
      <c r="F39" s="131"/>
      <c r="G39" s="50">
        <f t="shared" si="2"/>
        <v>0</v>
      </c>
    </row>
    <row r="40" spans="1:7" s="14" customFormat="1" x14ac:dyDescent="0.2">
      <c r="A40" s="93" t="s">
        <v>159</v>
      </c>
      <c r="B40" s="94" t="s">
        <v>113</v>
      </c>
      <c r="C40" s="91">
        <v>14</v>
      </c>
      <c r="D40" s="92" t="s">
        <v>59</v>
      </c>
      <c r="E40" s="131"/>
      <c r="F40" s="131"/>
      <c r="G40" s="50">
        <f t="shared" si="2"/>
        <v>0</v>
      </c>
    </row>
    <row r="41" spans="1:7" s="14" customFormat="1" x14ac:dyDescent="0.2">
      <c r="A41" s="93" t="s">
        <v>160</v>
      </c>
      <c r="B41" s="94" t="s">
        <v>804</v>
      </c>
      <c r="C41" s="91">
        <v>6</v>
      </c>
      <c r="D41" s="92" t="s">
        <v>57</v>
      </c>
      <c r="E41" s="131"/>
      <c r="F41" s="131"/>
      <c r="G41" s="50">
        <f t="shared" si="2"/>
        <v>0</v>
      </c>
    </row>
    <row r="42" spans="1:7" s="14" customFormat="1" x14ac:dyDescent="0.2">
      <c r="A42" s="93" t="s">
        <v>161</v>
      </c>
      <c r="B42" s="94" t="s">
        <v>805</v>
      </c>
      <c r="C42" s="91">
        <v>1</v>
      </c>
      <c r="D42" s="92" t="s">
        <v>59</v>
      </c>
      <c r="E42" s="99" t="s">
        <v>66</v>
      </c>
      <c r="F42" s="131"/>
      <c r="G42" s="50">
        <f t="shared" si="2"/>
        <v>0</v>
      </c>
    </row>
    <row r="43" spans="1:7" s="14" customFormat="1" x14ac:dyDescent="0.2">
      <c r="A43" s="93" t="s">
        <v>162</v>
      </c>
      <c r="B43" s="94" t="s">
        <v>109</v>
      </c>
      <c r="C43" s="91">
        <v>11</v>
      </c>
      <c r="D43" s="92" t="s">
        <v>57</v>
      </c>
      <c r="E43" s="99" t="s">
        <v>66</v>
      </c>
      <c r="F43" s="131"/>
      <c r="G43" s="50">
        <f t="shared" si="2"/>
        <v>0</v>
      </c>
    </row>
    <row r="44" spans="1:7" s="14" customFormat="1" x14ac:dyDescent="0.2">
      <c r="A44" s="93" t="s">
        <v>168</v>
      </c>
      <c r="B44" s="94" t="s">
        <v>772</v>
      </c>
      <c r="C44" s="91">
        <v>63</v>
      </c>
      <c r="D44" s="92" t="s">
        <v>74</v>
      </c>
      <c r="E44" s="131"/>
      <c r="F44" s="131"/>
      <c r="G44" s="50">
        <f t="shared" si="2"/>
        <v>0</v>
      </c>
    </row>
    <row r="45" spans="1:7" s="14" customFormat="1" x14ac:dyDescent="0.2">
      <c r="A45" s="93" t="s">
        <v>807</v>
      </c>
      <c r="B45" s="94" t="s">
        <v>806</v>
      </c>
      <c r="C45" s="91">
        <v>2</v>
      </c>
      <c r="D45" s="92" t="s">
        <v>59</v>
      </c>
      <c r="E45" s="99" t="s">
        <v>66</v>
      </c>
      <c r="F45" s="131"/>
      <c r="G45" s="50">
        <f t="shared" si="2"/>
        <v>0</v>
      </c>
    </row>
    <row r="46" spans="1:7" s="14" customFormat="1" x14ac:dyDescent="0.2">
      <c r="A46" s="103">
        <v>3</v>
      </c>
      <c r="B46" s="104" t="s">
        <v>101</v>
      </c>
      <c r="C46" s="91"/>
      <c r="D46" s="92"/>
      <c r="E46" s="99"/>
      <c r="F46" s="99"/>
      <c r="G46" s="50"/>
    </row>
    <row r="47" spans="1:7" s="14" customFormat="1" x14ac:dyDescent="0.2">
      <c r="A47" s="93" t="s">
        <v>75</v>
      </c>
      <c r="B47" s="94" t="s">
        <v>112</v>
      </c>
      <c r="C47" s="91">
        <v>90</v>
      </c>
      <c r="D47" s="92" t="s">
        <v>57</v>
      </c>
      <c r="E47" s="131"/>
      <c r="F47" s="131"/>
      <c r="G47" s="50">
        <f>SUMPRODUCT(E47:F47)*C47</f>
        <v>0</v>
      </c>
    </row>
    <row r="48" spans="1:7" s="14" customFormat="1" x14ac:dyDescent="0.2">
      <c r="A48" s="93" t="s">
        <v>105</v>
      </c>
      <c r="B48" s="94" t="s">
        <v>829</v>
      </c>
      <c r="C48" s="91">
        <v>60</v>
      </c>
      <c r="D48" s="92" t="s">
        <v>57</v>
      </c>
      <c r="E48" s="131"/>
      <c r="F48" s="131"/>
      <c r="G48" s="50">
        <f>SUMPRODUCT(E48:F48)*C48</f>
        <v>0</v>
      </c>
    </row>
    <row r="49" spans="1:7" s="14" customFormat="1" x14ac:dyDescent="0.2">
      <c r="A49" s="93" t="s">
        <v>106</v>
      </c>
      <c r="B49" s="94" t="s">
        <v>152</v>
      </c>
      <c r="C49" s="91">
        <v>15</v>
      </c>
      <c r="D49" s="92" t="s">
        <v>59</v>
      </c>
      <c r="E49" s="131"/>
      <c r="F49" s="131"/>
      <c r="G49" s="50">
        <f>SUMPRODUCT(E49:F49)*C49</f>
        <v>0</v>
      </c>
    </row>
    <row r="50" spans="1:7" s="14" customFormat="1" x14ac:dyDescent="0.2">
      <c r="A50" s="95">
        <v>4</v>
      </c>
      <c r="B50" s="96" t="s">
        <v>100</v>
      </c>
      <c r="C50" s="91"/>
      <c r="D50" s="92"/>
      <c r="E50" s="99"/>
      <c r="F50" s="99"/>
      <c r="G50" s="50"/>
    </row>
    <row r="51" spans="1:7" s="14" customFormat="1" x14ac:dyDescent="0.2">
      <c r="A51" s="48" t="s">
        <v>64</v>
      </c>
      <c r="B51" s="94" t="s">
        <v>163</v>
      </c>
      <c r="C51" s="91">
        <v>10</v>
      </c>
      <c r="D51" s="92" t="s">
        <v>58</v>
      </c>
      <c r="E51" s="135"/>
      <c r="F51" s="135"/>
      <c r="G51" s="118">
        <f>SUMPRODUCT(E51:F51)*C51</f>
        <v>0</v>
      </c>
    </row>
    <row r="52" spans="1:7" s="14" customFormat="1" x14ac:dyDescent="0.2">
      <c r="A52" s="48" t="s">
        <v>65</v>
      </c>
      <c r="B52" s="94" t="s">
        <v>164</v>
      </c>
      <c r="C52" s="91">
        <v>240</v>
      </c>
      <c r="D52" s="92" t="s">
        <v>57</v>
      </c>
      <c r="E52" s="135"/>
      <c r="F52" s="135"/>
      <c r="G52" s="118">
        <f t="shared" ref="G52:G61" si="3">SUMPRODUCT(E52:F52)*C52</f>
        <v>0</v>
      </c>
    </row>
    <row r="53" spans="1:7" s="14" customFormat="1" x14ac:dyDescent="0.2">
      <c r="A53" s="48" t="s">
        <v>76</v>
      </c>
      <c r="B53" s="94" t="s">
        <v>808</v>
      </c>
      <c r="C53" s="91">
        <v>25</v>
      </c>
      <c r="D53" s="92" t="s">
        <v>57</v>
      </c>
      <c r="E53" s="131"/>
      <c r="F53" s="131"/>
      <c r="G53" s="118">
        <f t="shared" si="3"/>
        <v>0</v>
      </c>
    </row>
    <row r="54" spans="1:7" s="14" customFormat="1" x14ac:dyDescent="0.2">
      <c r="A54" s="48" t="s">
        <v>77</v>
      </c>
      <c r="B54" s="94" t="s">
        <v>166</v>
      </c>
      <c r="C54" s="91">
        <v>4</v>
      </c>
      <c r="D54" s="92" t="s">
        <v>58</v>
      </c>
      <c r="E54" s="131"/>
      <c r="F54" s="131"/>
      <c r="G54" s="50">
        <f t="shared" si="3"/>
        <v>0</v>
      </c>
    </row>
    <row r="55" spans="1:7" s="14" customFormat="1" x14ac:dyDescent="0.2">
      <c r="A55" s="48" t="s">
        <v>78</v>
      </c>
      <c r="B55" s="94" t="s">
        <v>827</v>
      </c>
      <c r="C55" s="91">
        <v>240</v>
      </c>
      <c r="D55" s="92" t="s">
        <v>57</v>
      </c>
      <c r="E55" s="135"/>
      <c r="F55" s="135"/>
      <c r="G55" s="118">
        <f t="shared" si="3"/>
        <v>0</v>
      </c>
    </row>
    <row r="56" spans="1:7" s="14" customFormat="1" x14ac:dyDescent="0.2">
      <c r="A56" s="48" t="s">
        <v>79</v>
      </c>
      <c r="B56" s="94" t="s">
        <v>165</v>
      </c>
      <c r="C56" s="91">
        <v>15</v>
      </c>
      <c r="D56" s="92" t="s">
        <v>57</v>
      </c>
      <c r="E56" s="131"/>
      <c r="F56" s="131"/>
      <c r="G56" s="118">
        <f t="shared" si="3"/>
        <v>0</v>
      </c>
    </row>
    <row r="57" spans="1:7" s="14" customFormat="1" x14ac:dyDescent="0.2">
      <c r="A57" s="48" t="s">
        <v>80</v>
      </c>
      <c r="B57" s="94" t="s">
        <v>896</v>
      </c>
      <c r="C57" s="91">
        <v>100</v>
      </c>
      <c r="D57" s="92" t="s">
        <v>74</v>
      </c>
      <c r="E57" s="135"/>
      <c r="F57" s="135"/>
      <c r="G57" s="118">
        <f t="shared" si="3"/>
        <v>0</v>
      </c>
    </row>
    <row r="58" spans="1:7" s="14" customFormat="1" x14ac:dyDescent="0.2">
      <c r="A58" s="48" t="s">
        <v>81</v>
      </c>
      <c r="B58" s="94" t="s">
        <v>167</v>
      </c>
      <c r="C58" s="91">
        <v>21</v>
      </c>
      <c r="D58" s="92" t="s">
        <v>74</v>
      </c>
      <c r="E58" s="131"/>
      <c r="F58" s="131"/>
      <c r="G58" s="118">
        <f t="shared" si="3"/>
        <v>0</v>
      </c>
    </row>
    <row r="59" spans="1:7" s="14" customFormat="1" x14ac:dyDescent="0.2">
      <c r="A59" s="48" t="s">
        <v>82</v>
      </c>
      <c r="B59" s="94" t="s">
        <v>809</v>
      </c>
      <c r="C59" s="91">
        <v>3</v>
      </c>
      <c r="D59" s="92" t="s">
        <v>169</v>
      </c>
      <c r="E59" s="131"/>
      <c r="F59" s="131"/>
      <c r="G59" s="118">
        <f t="shared" si="3"/>
        <v>0</v>
      </c>
    </row>
    <row r="60" spans="1:7" s="14" customFormat="1" x14ac:dyDescent="0.2">
      <c r="A60" s="48" t="s">
        <v>742</v>
      </c>
      <c r="B60" s="94" t="s">
        <v>810</v>
      </c>
      <c r="C60" s="91">
        <v>4</v>
      </c>
      <c r="D60" s="92" t="s">
        <v>169</v>
      </c>
      <c r="E60" s="131"/>
      <c r="F60" s="131"/>
      <c r="G60" s="118">
        <f t="shared" si="3"/>
        <v>0</v>
      </c>
    </row>
    <row r="61" spans="1:7" s="14" customFormat="1" x14ac:dyDescent="0.2">
      <c r="A61" s="48" t="s">
        <v>743</v>
      </c>
      <c r="B61" s="94" t="s">
        <v>828</v>
      </c>
      <c r="C61" s="91">
        <v>8</v>
      </c>
      <c r="D61" s="92" t="s">
        <v>169</v>
      </c>
      <c r="E61" s="131"/>
      <c r="F61" s="131"/>
      <c r="G61" s="118">
        <f t="shared" si="3"/>
        <v>0</v>
      </c>
    </row>
    <row r="62" spans="1:7" s="14" customFormat="1" ht="25.5" x14ac:dyDescent="0.2">
      <c r="A62" s="48" t="s">
        <v>744</v>
      </c>
      <c r="B62" s="94" t="s">
        <v>895</v>
      </c>
      <c r="C62" s="91">
        <v>15</v>
      </c>
      <c r="D62" s="92" t="s">
        <v>169</v>
      </c>
      <c r="E62" s="131"/>
      <c r="F62" s="131"/>
      <c r="G62" s="118">
        <f t="shared" ref="G62:G71" si="4">SUMPRODUCT(E62:F62)*C62</f>
        <v>0</v>
      </c>
    </row>
    <row r="63" spans="1:7" x14ac:dyDescent="0.2">
      <c r="A63" s="95">
        <v>5</v>
      </c>
      <c r="B63" s="96" t="s">
        <v>173</v>
      </c>
      <c r="C63" s="55"/>
      <c r="D63" s="56"/>
      <c r="E63" s="100"/>
      <c r="F63" s="100"/>
      <c r="G63" s="118"/>
    </row>
    <row r="64" spans="1:7" x14ac:dyDescent="0.2">
      <c r="A64" s="93" t="s">
        <v>31</v>
      </c>
      <c r="B64" s="94" t="s">
        <v>172</v>
      </c>
      <c r="C64" s="91">
        <v>20</v>
      </c>
      <c r="D64" s="92" t="s">
        <v>57</v>
      </c>
      <c r="E64" s="131"/>
      <c r="F64" s="131"/>
      <c r="G64" s="118">
        <f t="shared" si="4"/>
        <v>0</v>
      </c>
    </row>
    <row r="65" spans="1:7" s="14" customFormat="1" ht="25.5" x14ac:dyDescent="0.2">
      <c r="A65" s="93" t="s">
        <v>33</v>
      </c>
      <c r="B65" s="94" t="s">
        <v>99</v>
      </c>
      <c r="C65" s="111">
        <v>40</v>
      </c>
      <c r="D65" s="92" t="s">
        <v>57</v>
      </c>
      <c r="E65" s="131"/>
      <c r="F65" s="131"/>
      <c r="G65" s="118">
        <f t="shared" si="4"/>
        <v>0</v>
      </c>
    </row>
    <row r="66" spans="1:7" s="14" customFormat="1" x14ac:dyDescent="0.2">
      <c r="A66" s="93" t="s">
        <v>35</v>
      </c>
      <c r="B66" s="94" t="s">
        <v>170</v>
      </c>
      <c r="C66" s="91">
        <v>75</v>
      </c>
      <c r="D66" s="92" t="s">
        <v>57</v>
      </c>
      <c r="E66" s="131"/>
      <c r="F66" s="131"/>
      <c r="G66" s="118">
        <f t="shared" si="4"/>
        <v>0</v>
      </c>
    </row>
    <row r="67" spans="1:7" s="14" customFormat="1" ht="25.5" x14ac:dyDescent="0.2">
      <c r="A67" s="93" t="s">
        <v>37</v>
      </c>
      <c r="B67" s="94" t="s">
        <v>171</v>
      </c>
      <c r="C67" s="91">
        <v>65</v>
      </c>
      <c r="D67" s="92" t="s">
        <v>57</v>
      </c>
      <c r="E67" s="131"/>
      <c r="F67" s="131"/>
      <c r="G67" s="118">
        <f t="shared" si="4"/>
        <v>0</v>
      </c>
    </row>
    <row r="68" spans="1:7" s="14" customFormat="1" x14ac:dyDescent="0.2">
      <c r="A68" s="95">
        <v>6</v>
      </c>
      <c r="B68" s="104" t="s">
        <v>174</v>
      </c>
      <c r="C68" s="55"/>
      <c r="D68" s="56"/>
      <c r="E68" s="100"/>
      <c r="F68" s="100"/>
      <c r="G68" s="118"/>
    </row>
    <row r="69" spans="1:7" s="14" customFormat="1" ht="25.5" x14ac:dyDescent="0.2">
      <c r="A69" s="93" t="s">
        <v>83</v>
      </c>
      <c r="B69" s="49" t="s">
        <v>179</v>
      </c>
      <c r="C69" s="91">
        <v>100</v>
      </c>
      <c r="D69" s="92" t="s">
        <v>57</v>
      </c>
      <c r="E69" s="136"/>
      <c r="F69" s="136"/>
      <c r="G69" s="118">
        <f t="shared" si="4"/>
        <v>0</v>
      </c>
    </row>
    <row r="70" spans="1:7" s="14" customFormat="1" ht="25.5" x14ac:dyDescent="0.2">
      <c r="A70" s="93" t="s">
        <v>84</v>
      </c>
      <c r="B70" s="94" t="s">
        <v>812</v>
      </c>
      <c r="C70" s="91">
        <v>360</v>
      </c>
      <c r="D70" s="92" t="s">
        <v>57</v>
      </c>
      <c r="E70" s="131"/>
      <c r="F70" s="131"/>
      <c r="G70" s="118">
        <f t="shared" si="4"/>
        <v>0</v>
      </c>
    </row>
    <row r="71" spans="1:7" s="14" customFormat="1" x14ac:dyDescent="0.2">
      <c r="A71" s="93" t="s">
        <v>85</v>
      </c>
      <c r="B71" s="94" t="s">
        <v>811</v>
      </c>
      <c r="C71" s="91">
        <v>150</v>
      </c>
      <c r="D71" s="92" t="s">
        <v>57</v>
      </c>
      <c r="E71" s="136"/>
      <c r="F71" s="136"/>
      <c r="G71" s="118">
        <f t="shared" si="4"/>
        <v>0</v>
      </c>
    </row>
    <row r="72" spans="1:7" s="14" customFormat="1" x14ac:dyDescent="0.2">
      <c r="A72" s="93" t="s">
        <v>116</v>
      </c>
      <c r="B72" s="94" t="s">
        <v>175</v>
      </c>
      <c r="C72" s="55"/>
      <c r="D72" s="56"/>
      <c r="E72" s="100"/>
      <c r="F72" s="100"/>
      <c r="G72" s="50"/>
    </row>
    <row r="73" spans="1:7" s="14" customFormat="1" x14ac:dyDescent="0.2">
      <c r="A73" s="93" t="s">
        <v>180</v>
      </c>
      <c r="B73" s="94" t="s">
        <v>176</v>
      </c>
      <c r="C73" s="91">
        <v>20</v>
      </c>
      <c r="D73" s="56" t="s">
        <v>57</v>
      </c>
      <c r="E73" s="131"/>
      <c r="F73" s="131"/>
      <c r="G73" s="50">
        <f>SUMPRODUCT(E73:F73)*C73</f>
        <v>0</v>
      </c>
    </row>
    <row r="74" spans="1:7" s="14" customFormat="1" x14ac:dyDescent="0.2">
      <c r="A74" s="93" t="s">
        <v>181</v>
      </c>
      <c r="B74" s="94" t="s">
        <v>177</v>
      </c>
      <c r="C74" s="91">
        <v>20</v>
      </c>
      <c r="D74" s="56" t="s">
        <v>57</v>
      </c>
      <c r="E74" s="131"/>
      <c r="F74" s="131"/>
      <c r="G74" s="50">
        <f>SUMPRODUCT(E74:F74)*C74</f>
        <v>0</v>
      </c>
    </row>
    <row r="75" spans="1:7" s="14" customFormat="1" x14ac:dyDescent="0.2">
      <c r="A75" s="93" t="s">
        <v>182</v>
      </c>
      <c r="B75" s="94" t="s">
        <v>178</v>
      </c>
      <c r="C75" s="91">
        <v>20</v>
      </c>
      <c r="D75" s="56" t="s">
        <v>57</v>
      </c>
      <c r="E75" s="131"/>
      <c r="F75" s="131"/>
      <c r="G75" s="50">
        <f>SUMPRODUCT(E75:F75)*C75</f>
        <v>0</v>
      </c>
    </row>
    <row r="76" spans="1:7" s="14" customFormat="1" x14ac:dyDescent="0.2">
      <c r="A76" s="93" t="s">
        <v>115</v>
      </c>
      <c r="B76" s="94" t="s">
        <v>897</v>
      </c>
      <c r="C76" s="91">
        <v>105</v>
      </c>
      <c r="D76" s="92" t="s">
        <v>57</v>
      </c>
      <c r="E76" s="135"/>
      <c r="F76" s="135"/>
      <c r="G76" s="50">
        <f>SUMPRODUCT(E76:F76)*C76</f>
        <v>0</v>
      </c>
    </row>
    <row r="77" spans="1:7" x14ac:dyDescent="0.2">
      <c r="A77" s="95">
        <v>7</v>
      </c>
      <c r="B77" s="96" t="s">
        <v>197</v>
      </c>
      <c r="C77" s="55"/>
      <c r="D77" s="56"/>
      <c r="E77" s="100"/>
      <c r="F77" s="100"/>
      <c r="G77" s="50"/>
    </row>
    <row r="78" spans="1:7" x14ac:dyDescent="0.2">
      <c r="A78" s="116" t="s">
        <v>86</v>
      </c>
      <c r="B78" s="117" t="s">
        <v>189</v>
      </c>
      <c r="C78" s="91"/>
      <c r="D78" s="92"/>
      <c r="E78" s="99"/>
      <c r="F78" s="99"/>
      <c r="G78" s="50"/>
    </row>
    <row r="79" spans="1:7" s="14" customFormat="1" ht="25.5" x14ac:dyDescent="0.2">
      <c r="A79" s="93" t="s">
        <v>198</v>
      </c>
      <c r="B79" s="94" t="s">
        <v>191</v>
      </c>
      <c r="C79" s="91">
        <v>8</v>
      </c>
      <c r="D79" s="92" t="s">
        <v>104</v>
      </c>
      <c r="E79" s="131"/>
      <c r="F79" s="131"/>
      <c r="G79" s="50">
        <f t="shared" ref="G79:G90" si="5">SUMPRODUCT(E79:F79)*C79</f>
        <v>0</v>
      </c>
    </row>
    <row r="80" spans="1:7" s="14" customFormat="1" ht="25.5" x14ac:dyDescent="0.2">
      <c r="A80" s="93" t="s">
        <v>199</v>
      </c>
      <c r="B80" s="94" t="s">
        <v>190</v>
      </c>
      <c r="C80" s="91">
        <v>3</v>
      </c>
      <c r="D80" s="92" t="s">
        <v>104</v>
      </c>
      <c r="E80" s="131"/>
      <c r="F80" s="131"/>
      <c r="G80" s="50">
        <f t="shared" si="5"/>
        <v>0</v>
      </c>
    </row>
    <row r="81" spans="1:7" s="14" customFormat="1" ht="25.5" x14ac:dyDescent="0.2">
      <c r="A81" s="93" t="s">
        <v>200</v>
      </c>
      <c r="B81" s="94" t="s">
        <v>911</v>
      </c>
      <c r="C81" s="91">
        <v>1</v>
      </c>
      <c r="D81" s="92" t="s">
        <v>59</v>
      </c>
      <c r="E81" s="131"/>
      <c r="F81" s="131"/>
      <c r="G81" s="50">
        <f t="shared" si="5"/>
        <v>0</v>
      </c>
    </row>
    <row r="82" spans="1:7" s="14" customFormat="1" x14ac:dyDescent="0.2">
      <c r="A82" s="93" t="s">
        <v>201</v>
      </c>
      <c r="B82" s="94" t="s">
        <v>751</v>
      </c>
      <c r="C82" s="91">
        <v>4</v>
      </c>
      <c r="D82" s="92" t="s">
        <v>104</v>
      </c>
      <c r="E82" s="131"/>
      <c r="F82" s="131"/>
      <c r="G82" s="50">
        <f t="shared" si="5"/>
        <v>0</v>
      </c>
    </row>
    <row r="83" spans="1:7" s="14" customFormat="1" x14ac:dyDescent="0.2">
      <c r="A83" s="93" t="s">
        <v>695</v>
      </c>
      <c r="B83" s="94" t="s">
        <v>750</v>
      </c>
      <c r="C83" s="91">
        <v>9</v>
      </c>
      <c r="D83" s="92" t="s">
        <v>59</v>
      </c>
      <c r="E83" s="131"/>
      <c r="F83" s="131"/>
      <c r="G83" s="50">
        <f t="shared" si="5"/>
        <v>0</v>
      </c>
    </row>
    <row r="84" spans="1:7" s="14" customFormat="1" x14ac:dyDescent="0.2">
      <c r="A84" s="116" t="s">
        <v>87</v>
      </c>
      <c r="B84" s="117" t="s">
        <v>902</v>
      </c>
      <c r="C84" s="91"/>
      <c r="D84" s="92"/>
      <c r="E84" s="99"/>
      <c r="F84" s="99"/>
      <c r="G84" s="50"/>
    </row>
    <row r="85" spans="1:7" s="14" customFormat="1" ht="38.25" x14ac:dyDescent="0.2">
      <c r="A85" s="93" t="s">
        <v>202</v>
      </c>
      <c r="B85" s="94" t="s">
        <v>813</v>
      </c>
      <c r="C85" s="91">
        <v>1</v>
      </c>
      <c r="D85" s="92" t="s">
        <v>57</v>
      </c>
      <c r="E85" s="131"/>
      <c r="F85" s="131"/>
      <c r="G85" s="50">
        <f t="shared" si="5"/>
        <v>0</v>
      </c>
    </row>
    <row r="86" spans="1:7" s="14" customFormat="1" x14ac:dyDescent="0.2">
      <c r="A86" s="93" t="s">
        <v>203</v>
      </c>
      <c r="B86" s="94" t="s">
        <v>814</v>
      </c>
      <c r="C86" s="91">
        <v>3</v>
      </c>
      <c r="D86" s="92" t="s">
        <v>57</v>
      </c>
      <c r="E86" s="131"/>
      <c r="F86" s="131"/>
      <c r="G86" s="50">
        <f t="shared" si="5"/>
        <v>0</v>
      </c>
    </row>
    <row r="87" spans="1:7" s="14" customFormat="1" ht="25.5" x14ac:dyDescent="0.2">
      <c r="A87" s="93" t="s">
        <v>204</v>
      </c>
      <c r="B87" s="94" t="s">
        <v>903</v>
      </c>
      <c r="C87" s="111">
        <v>5</v>
      </c>
      <c r="D87" s="92" t="s">
        <v>169</v>
      </c>
      <c r="E87" s="135"/>
      <c r="F87" s="135"/>
      <c r="G87" s="50">
        <f t="shared" si="5"/>
        <v>0</v>
      </c>
    </row>
    <row r="88" spans="1:7" s="14" customFormat="1" ht="25.5" x14ac:dyDescent="0.2">
      <c r="A88" s="93" t="s">
        <v>205</v>
      </c>
      <c r="B88" s="94" t="s">
        <v>904</v>
      </c>
      <c r="C88" s="111">
        <v>4</v>
      </c>
      <c r="D88" s="92" t="s">
        <v>74</v>
      </c>
      <c r="E88" s="135"/>
      <c r="F88" s="135"/>
      <c r="G88" s="50">
        <f t="shared" si="5"/>
        <v>0</v>
      </c>
    </row>
    <row r="89" spans="1:7" s="14" customFormat="1" ht="25.5" x14ac:dyDescent="0.2">
      <c r="A89" s="93" t="s">
        <v>206</v>
      </c>
      <c r="B89" s="94" t="s">
        <v>905</v>
      </c>
      <c r="C89" s="111">
        <v>10</v>
      </c>
      <c r="D89" s="92" t="s">
        <v>74</v>
      </c>
      <c r="E89" s="135"/>
      <c r="F89" s="135"/>
      <c r="G89" s="50">
        <f t="shared" si="5"/>
        <v>0</v>
      </c>
    </row>
    <row r="90" spans="1:7" s="14" customFormat="1" ht="25.5" x14ac:dyDescent="0.2">
      <c r="A90" s="93" t="s">
        <v>207</v>
      </c>
      <c r="B90" s="94" t="s">
        <v>906</v>
      </c>
      <c r="C90" s="111">
        <v>2</v>
      </c>
      <c r="D90" s="92" t="s">
        <v>74</v>
      </c>
      <c r="E90" s="135"/>
      <c r="F90" s="135"/>
      <c r="G90" s="50">
        <f t="shared" si="5"/>
        <v>0</v>
      </c>
    </row>
    <row r="91" spans="1:7" s="14" customFormat="1" x14ac:dyDescent="0.2">
      <c r="A91" s="93" t="s">
        <v>88</v>
      </c>
      <c r="B91" s="94" t="s">
        <v>192</v>
      </c>
      <c r="C91" s="91"/>
      <c r="D91" s="92"/>
      <c r="E91" s="99"/>
      <c r="F91" s="99"/>
      <c r="G91" s="50"/>
    </row>
    <row r="92" spans="1:7" s="14" customFormat="1" x14ac:dyDescent="0.2">
      <c r="A92" s="93" t="s">
        <v>208</v>
      </c>
      <c r="B92" s="94" t="s">
        <v>815</v>
      </c>
      <c r="C92" s="91">
        <v>45</v>
      </c>
      <c r="D92" s="92" t="s">
        <v>57</v>
      </c>
      <c r="E92" s="131"/>
      <c r="F92" s="131"/>
      <c r="G92" s="50">
        <f>SUMPRODUCT(E92:F92)*C92</f>
        <v>0</v>
      </c>
    </row>
    <row r="93" spans="1:7" s="14" customFormat="1" ht="25.5" x14ac:dyDescent="0.2">
      <c r="A93" s="93" t="s">
        <v>708</v>
      </c>
      <c r="B93" s="94" t="s">
        <v>816</v>
      </c>
      <c r="C93" s="91">
        <v>4</v>
      </c>
      <c r="D93" s="92" t="s">
        <v>59</v>
      </c>
      <c r="E93" s="131"/>
      <c r="F93" s="131"/>
      <c r="G93" s="50">
        <f>SUMPRODUCT(E93:F93)*C93</f>
        <v>0</v>
      </c>
    </row>
    <row r="94" spans="1:7" s="14" customFormat="1" x14ac:dyDescent="0.2">
      <c r="A94" s="93" t="s">
        <v>89</v>
      </c>
      <c r="B94" s="94" t="s">
        <v>943</v>
      </c>
      <c r="C94" s="91"/>
      <c r="D94" s="92"/>
      <c r="E94" s="99"/>
      <c r="F94" s="99"/>
      <c r="G94" s="50"/>
    </row>
    <row r="95" spans="1:7" s="14" customFormat="1" x14ac:dyDescent="0.2">
      <c r="A95" s="93" t="s">
        <v>209</v>
      </c>
      <c r="B95" s="94" t="s">
        <v>952</v>
      </c>
      <c r="C95" s="91">
        <v>12</v>
      </c>
      <c r="D95" s="105" t="s">
        <v>57</v>
      </c>
      <c r="E95" s="131"/>
      <c r="F95" s="131"/>
      <c r="G95" s="50">
        <f t="shared" ref="G95:G97" si="6">SUMPRODUCT(E95:F95)*C95</f>
        <v>0</v>
      </c>
    </row>
    <row r="96" spans="1:7" s="14" customFormat="1" x14ac:dyDescent="0.2">
      <c r="A96" s="93" t="s">
        <v>944</v>
      </c>
      <c r="B96" s="94" t="s">
        <v>951</v>
      </c>
      <c r="C96" s="91">
        <v>1</v>
      </c>
      <c r="D96" s="105" t="s">
        <v>57</v>
      </c>
      <c r="E96" s="131"/>
      <c r="F96" s="131"/>
      <c r="G96" s="50">
        <f t="shared" si="6"/>
        <v>0</v>
      </c>
    </row>
    <row r="97" spans="1:7" s="14" customFormat="1" ht="25.5" x14ac:dyDescent="0.2">
      <c r="A97" s="93" t="s">
        <v>945</v>
      </c>
      <c r="B97" s="94" t="s">
        <v>898</v>
      </c>
      <c r="C97" s="91">
        <v>4</v>
      </c>
      <c r="D97" s="92" t="s">
        <v>59</v>
      </c>
      <c r="E97" s="131"/>
      <c r="F97" s="131"/>
      <c r="G97" s="50">
        <f t="shared" si="6"/>
        <v>0</v>
      </c>
    </row>
    <row r="98" spans="1:7" x14ac:dyDescent="0.2">
      <c r="A98" s="95">
        <v>8</v>
      </c>
      <c r="B98" s="104" t="s">
        <v>745</v>
      </c>
      <c r="C98" s="55"/>
      <c r="D98" s="56"/>
      <c r="E98" s="100"/>
      <c r="F98" s="100"/>
      <c r="G98" s="50"/>
    </row>
    <row r="99" spans="1:7" s="14" customFormat="1" ht="25.5" x14ac:dyDescent="0.2">
      <c r="A99" s="93" t="s">
        <v>90</v>
      </c>
      <c r="B99" s="49" t="s">
        <v>186</v>
      </c>
      <c r="C99" s="91">
        <v>980</v>
      </c>
      <c r="D99" s="92" t="s">
        <v>57</v>
      </c>
      <c r="E99" s="136"/>
      <c r="F99" s="136"/>
      <c r="G99" s="50">
        <f t="shared" ref="G99:G112" si="7">SUMPRODUCT(E99:F99)*C99</f>
        <v>0</v>
      </c>
    </row>
    <row r="100" spans="1:7" s="14" customFormat="1" x14ac:dyDescent="0.2">
      <c r="A100" s="93" t="s">
        <v>91</v>
      </c>
      <c r="B100" s="94" t="s">
        <v>899</v>
      </c>
      <c r="C100" s="91">
        <v>96</v>
      </c>
      <c r="D100" s="92" t="s">
        <v>57</v>
      </c>
      <c r="E100" s="136"/>
      <c r="F100" s="136"/>
      <c r="G100" s="50">
        <f t="shared" si="7"/>
        <v>0</v>
      </c>
    </row>
    <row r="101" spans="1:7" s="14" customFormat="1" x14ac:dyDescent="0.2">
      <c r="A101" s="93" t="s">
        <v>92</v>
      </c>
      <c r="B101" s="94" t="s">
        <v>185</v>
      </c>
      <c r="C101" s="91">
        <v>450</v>
      </c>
      <c r="D101" s="92" t="s">
        <v>57</v>
      </c>
      <c r="E101" s="136"/>
      <c r="F101" s="136"/>
      <c r="G101" s="50">
        <f t="shared" si="7"/>
        <v>0</v>
      </c>
    </row>
    <row r="102" spans="1:7" s="14" customFormat="1" x14ac:dyDescent="0.2">
      <c r="A102" s="93" t="s">
        <v>93</v>
      </c>
      <c r="B102" s="94" t="s">
        <v>774</v>
      </c>
      <c r="C102" s="111">
        <v>30</v>
      </c>
      <c r="D102" s="92" t="s">
        <v>57</v>
      </c>
      <c r="E102" s="136"/>
      <c r="F102" s="136"/>
      <c r="G102" s="50">
        <f t="shared" si="7"/>
        <v>0</v>
      </c>
    </row>
    <row r="103" spans="1:7" s="14" customFormat="1" x14ac:dyDescent="0.2">
      <c r="A103" s="93" t="s">
        <v>94</v>
      </c>
      <c r="B103" s="94" t="s">
        <v>122</v>
      </c>
      <c r="C103" s="55">
        <v>550</v>
      </c>
      <c r="D103" s="56" t="s">
        <v>57</v>
      </c>
      <c r="E103" s="136"/>
      <c r="F103" s="136"/>
      <c r="G103" s="50">
        <f t="shared" si="7"/>
        <v>0</v>
      </c>
    </row>
    <row r="104" spans="1:7" s="14" customFormat="1" x14ac:dyDescent="0.2">
      <c r="A104" s="93" t="s">
        <v>107</v>
      </c>
      <c r="B104" s="94" t="s">
        <v>817</v>
      </c>
      <c r="C104" s="91">
        <v>25</v>
      </c>
      <c r="D104" s="56" t="s">
        <v>57</v>
      </c>
      <c r="E104" s="131"/>
      <c r="F104" s="131"/>
      <c r="G104" s="50">
        <f t="shared" si="7"/>
        <v>0</v>
      </c>
    </row>
    <row r="105" spans="1:7" s="14" customFormat="1" x14ac:dyDescent="0.2">
      <c r="A105" s="93" t="s">
        <v>108</v>
      </c>
      <c r="B105" s="94" t="s">
        <v>184</v>
      </c>
      <c r="C105" s="91">
        <v>280</v>
      </c>
      <c r="D105" s="56" t="s">
        <v>57</v>
      </c>
      <c r="E105" s="131"/>
      <c r="F105" s="131"/>
      <c r="G105" s="50">
        <f t="shared" si="7"/>
        <v>0</v>
      </c>
    </row>
    <row r="106" spans="1:7" s="14" customFormat="1" ht="25.5" x14ac:dyDescent="0.2">
      <c r="A106" s="93" t="s">
        <v>740</v>
      </c>
      <c r="B106" s="94" t="s">
        <v>183</v>
      </c>
      <c r="C106" s="91">
        <v>220</v>
      </c>
      <c r="D106" s="56" t="s">
        <v>57</v>
      </c>
      <c r="E106" s="131"/>
      <c r="F106" s="131"/>
      <c r="G106" s="50">
        <f t="shared" si="7"/>
        <v>0</v>
      </c>
    </row>
    <row r="107" spans="1:7" s="14" customFormat="1" x14ac:dyDescent="0.2">
      <c r="A107" s="103">
        <v>9</v>
      </c>
      <c r="B107" s="96" t="s">
        <v>102</v>
      </c>
      <c r="C107" s="91"/>
      <c r="D107" s="92"/>
      <c r="E107" s="99"/>
      <c r="F107" s="99"/>
      <c r="G107" s="50"/>
    </row>
    <row r="108" spans="1:7" s="14" customFormat="1" x14ac:dyDescent="0.2">
      <c r="A108" s="93" t="s">
        <v>124</v>
      </c>
      <c r="B108" s="94" t="s">
        <v>193</v>
      </c>
      <c r="C108" s="91">
        <v>22</v>
      </c>
      <c r="D108" s="92" t="s">
        <v>104</v>
      </c>
      <c r="E108" s="131"/>
      <c r="F108" s="131"/>
      <c r="G108" s="50">
        <f t="shared" si="7"/>
        <v>0</v>
      </c>
    </row>
    <row r="109" spans="1:7" s="14" customFormat="1" x14ac:dyDescent="0.2">
      <c r="A109" s="93" t="s">
        <v>127</v>
      </c>
      <c r="B109" s="94" t="s">
        <v>194</v>
      </c>
      <c r="C109" s="91">
        <v>90</v>
      </c>
      <c r="D109" s="92" t="s">
        <v>104</v>
      </c>
      <c r="E109" s="131"/>
      <c r="F109" s="131"/>
      <c r="G109" s="50">
        <f t="shared" si="7"/>
        <v>0</v>
      </c>
    </row>
    <row r="110" spans="1:7" s="14" customFormat="1" ht="25.5" x14ac:dyDescent="0.2">
      <c r="A110" s="93" t="s">
        <v>128</v>
      </c>
      <c r="B110" s="94" t="s">
        <v>111</v>
      </c>
      <c r="C110" s="91">
        <v>6</v>
      </c>
      <c r="D110" s="92" t="s">
        <v>74</v>
      </c>
      <c r="E110" s="131"/>
      <c r="F110" s="131"/>
      <c r="G110" s="50">
        <f t="shared" si="7"/>
        <v>0</v>
      </c>
    </row>
    <row r="111" spans="1:7" s="14" customFormat="1" x14ac:dyDescent="0.2">
      <c r="A111" s="93" t="s">
        <v>125</v>
      </c>
      <c r="B111" s="94" t="s">
        <v>195</v>
      </c>
      <c r="C111" s="91">
        <v>12</v>
      </c>
      <c r="D111" s="92" t="s">
        <v>59</v>
      </c>
      <c r="E111" s="131"/>
      <c r="F111" s="131"/>
      <c r="G111" s="50">
        <f t="shared" si="7"/>
        <v>0</v>
      </c>
    </row>
    <row r="112" spans="1:7" s="14" customFormat="1" x14ac:dyDescent="0.2">
      <c r="A112" s="93" t="s">
        <v>126</v>
      </c>
      <c r="B112" s="94" t="s">
        <v>196</v>
      </c>
      <c r="C112" s="91">
        <v>4</v>
      </c>
      <c r="D112" s="92" t="s">
        <v>59</v>
      </c>
      <c r="E112" s="131"/>
      <c r="F112" s="131"/>
      <c r="G112" s="50">
        <f t="shared" si="7"/>
        <v>0</v>
      </c>
    </row>
    <row r="113" spans="1:7" s="14" customFormat="1" x14ac:dyDescent="0.2">
      <c r="A113" s="103">
        <v>10</v>
      </c>
      <c r="B113" s="104" t="s">
        <v>210</v>
      </c>
      <c r="C113" s="91"/>
      <c r="D113" s="92"/>
      <c r="E113" s="99"/>
      <c r="F113" s="99"/>
      <c r="G113" s="50"/>
    </row>
    <row r="114" spans="1:7" s="14" customFormat="1" x14ac:dyDescent="0.2">
      <c r="A114" s="93" t="s">
        <v>129</v>
      </c>
      <c r="B114" s="94" t="s">
        <v>908</v>
      </c>
      <c r="C114" s="91"/>
      <c r="D114" s="92"/>
      <c r="E114" s="99"/>
      <c r="F114" s="99"/>
      <c r="G114" s="50"/>
    </row>
    <row r="115" spans="1:7" s="14" customFormat="1" x14ac:dyDescent="0.2">
      <c r="A115" s="93" t="s">
        <v>775</v>
      </c>
      <c r="B115" s="94" t="s">
        <v>916</v>
      </c>
      <c r="C115" s="91">
        <v>5</v>
      </c>
      <c r="D115" s="92" t="s">
        <v>59</v>
      </c>
      <c r="E115" s="131"/>
      <c r="F115" s="131"/>
      <c r="G115" s="50">
        <f>SUMPRODUCT(E115:F115)*C115</f>
        <v>0</v>
      </c>
    </row>
    <row r="116" spans="1:7" s="14" customFormat="1" x14ac:dyDescent="0.2">
      <c r="A116" s="93" t="s">
        <v>776</v>
      </c>
      <c r="B116" s="94" t="s">
        <v>909</v>
      </c>
      <c r="C116" s="91">
        <v>2</v>
      </c>
      <c r="D116" s="92" t="s">
        <v>59</v>
      </c>
      <c r="E116" s="131"/>
      <c r="F116" s="131"/>
      <c r="G116" s="50">
        <f>SUMPRODUCT(E116:F116)*C116</f>
        <v>0</v>
      </c>
    </row>
    <row r="117" spans="1:7" s="14" customFormat="1" x14ac:dyDescent="0.2">
      <c r="A117" s="93" t="s">
        <v>777</v>
      </c>
      <c r="B117" s="94" t="s">
        <v>910</v>
      </c>
      <c r="C117" s="91">
        <v>2</v>
      </c>
      <c r="D117" s="92" t="s">
        <v>59</v>
      </c>
      <c r="E117" s="131"/>
      <c r="F117" s="131"/>
      <c r="G117" s="50">
        <f>SUMPRODUCT(E117:F117)*C117</f>
        <v>0</v>
      </c>
    </row>
    <row r="118" spans="1:7" s="14" customFormat="1" x14ac:dyDescent="0.2">
      <c r="A118" s="93" t="s">
        <v>778</v>
      </c>
      <c r="B118" s="94" t="s">
        <v>915</v>
      </c>
      <c r="C118" s="91">
        <v>4</v>
      </c>
      <c r="D118" s="92" t="s">
        <v>59</v>
      </c>
      <c r="E118" s="131"/>
      <c r="F118" s="131"/>
      <c r="G118" s="50">
        <f>SUMPRODUCT(E118:F118)*C118</f>
        <v>0</v>
      </c>
    </row>
    <row r="119" spans="1:7" s="14" customFormat="1" x14ac:dyDescent="0.2">
      <c r="A119" s="93" t="s">
        <v>779</v>
      </c>
      <c r="B119" s="94" t="s">
        <v>920</v>
      </c>
      <c r="C119" s="91">
        <v>1</v>
      </c>
      <c r="D119" s="92" t="s">
        <v>59</v>
      </c>
      <c r="E119" s="131"/>
      <c r="F119" s="131"/>
      <c r="G119" s="50">
        <f t="shared" ref="G119:G229" si="8">SUMPRODUCT(E119:F119)*C119</f>
        <v>0</v>
      </c>
    </row>
    <row r="120" spans="1:7" s="14" customFormat="1" x14ac:dyDescent="0.2">
      <c r="A120" s="93" t="s">
        <v>780</v>
      </c>
      <c r="B120" s="94" t="s">
        <v>919</v>
      </c>
      <c r="C120" s="91">
        <v>1</v>
      </c>
      <c r="D120" s="92" t="s">
        <v>59</v>
      </c>
      <c r="E120" s="131"/>
      <c r="F120" s="131"/>
      <c r="G120" s="50">
        <f t="shared" si="8"/>
        <v>0</v>
      </c>
    </row>
    <row r="121" spans="1:7" s="14" customFormat="1" x14ac:dyDescent="0.2">
      <c r="A121" s="93" t="s">
        <v>781</v>
      </c>
      <c r="B121" s="94" t="s">
        <v>918</v>
      </c>
      <c r="C121" s="91">
        <v>1</v>
      </c>
      <c r="D121" s="92" t="s">
        <v>59</v>
      </c>
      <c r="E121" s="131"/>
      <c r="F121" s="131"/>
      <c r="G121" s="50">
        <f t="shared" si="8"/>
        <v>0</v>
      </c>
    </row>
    <row r="122" spans="1:7" s="14" customFormat="1" x14ac:dyDescent="0.2">
      <c r="A122" s="93" t="s">
        <v>782</v>
      </c>
      <c r="B122" s="94" t="s">
        <v>917</v>
      </c>
      <c r="C122" s="91">
        <v>1</v>
      </c>
      <c r="D122" s="92" t="s">
        <v>59</v>
      </c>
      <c r="E122" s="131"/>
      <c r="F122" s="131"/>
      <c r="G122" s="50">
        <f t="shared" si="8"/>
        <v>0</v>
      </c>
    </row>
    <row r="123" spans="1:7" s="14" customFormat="1" x14ac:dyDescent="0.2">
      <c r="A123" s="93" t="s">
        <v>783</v>
      </c>
      <c r="B123" s="94" t="s">
        <v>922</v>
      </c>
      <c r="C123" s="91">
        <v>3</v>
      </c>
      <c r="D123" s="92" t="s">
        <v>136</v>
      </c>
      <c r="E123" s="131"/>
      <c r="F123" s="131"/>
      <c r="G123" s="50">
        <f t="shared" si="8"/>
        <v>0</v>
      </c>
    </row>
    <row r="124" spans="1:7" s="14" customFormat="1" x14ac:dyDescent="0.2">
      <c r="A124" s="93" t="s">
        <v>784</v>
      </c>
      <c r="B124" s="94" t="s">
        <v>921</v>
      </c>
      <c r="C124" s="91">
        <v>1</v>
      </c>
      <c r="D124" s="92" t="s">
        <v>136</v>
      </c>
      <c r="E124" s="131"/>
      <c r="F124" s="131"/>
      <c r="G124" s="50">
        <f t="shared" si="8"/>
        <v>0</v>
      </c>
    </row>
    <row r="125" spans="1:7" s="14" customFormat="1" x14ac:dyDescent="0.2">
      <c r="A125" s="93" t="s">
        <v>785</v>
      </c>
      <c r="B125" s="94" t="s">
        <v>923</v>
      </c>
      <c r="C125" s="91">
        <v>1</v>
      </c>
      <c r="D125" s="92" t="s">
        <v>136</v>
      </c>
      <c r="E125" s="131"/>
      <c r="F125" s="131"/>
      <c r="G125" s="50">
        <f t="shared" si="8"/>
        <v>0</v>
      </c>
    </row>
    <row r="126" spans="1:7" s="14" customFormat="1" x14ac:dyDescent="0.2">
      <c r="A126" s="93" t="s">
        <v>786</v>
      </c>
      <c r="B126" s="94" t="s">
        <v>924</v>
      </c>
      <c r="C126" s="91">
        <v>1</v>
      </c>
      <c r="D126" s="92" t="s">
        <v>136</v>
      </c>
      <c r="E126" s="131"/>
      <c r="F126" s="131"/>
      <c r="G126" s="50">
        <f t="shared" si="8"/>
        <v>0</v>
      </c>
    </row>
    <row r="127" spans="1:7" s="14" customFormat="1" x14ac:dyDescent="0.2">
      <c r="A127" s="93" t="s">
        <v>787</v>
      </c>
      <c r="B127" s="94" t="s">
        <v>912</v>
      </c>
      <c r="C127" s="91">
        <v>2</v>
      </c>
      <c r="D127" s="92" t="s">
        <v>136</v>
      </c>
      <c r="E127" s="131"/>
      <c r="F127" s="131"/>
      <c r="G127" s="50">
        <f t="shared" si="8"/>
        <v>0</v>
      </c>
    </row>
    <row r="128" spans="1:7" s="14" customFormat="1" x14ac:dyDescent="0.2">
      <c r="A128" s="93" t="s">
        <v>788</v>
      </c>
      <c r="B128" s="94" t="s">
        <v>913</v>
      </c>
      <c r="C128" s="91">
        <v>1</v>
      </c>
      <c r="D128" s="92" t="s">
        <v>136</v>
      </c>
      <c r="E128" s="131"/>
      <c r="F128" s="131"/>
      <c r="G128" s="50">
        <f t="shared" si="8"/>
        <v>0</v>
      </c>
    </row>
    <row r="129" spans="1:7" s="14" customFormat="1" x14ac:dyDescent="0.2">
      <c r="A129" s="93" t="s">
        <v>789</v>
      </c>
      <c r="B129" s="94" t="s">
        <v>914</v>
      </c>
      <c r="C129" s="91">
        <v>1</v>
      </c>
      <c r="D129" s="92" t="s">
        <v>136</v>
      </c>
      <c r="E129" s="131"/>
      <c r="F129" s="131"/>
      <c r="G129" s="50">
        <f t="shared" si="8"/>
        <v>0</v>
      </c>
    </row>
    <row r="130" spans="1:7" s="14" customFormat="1" x14ac:dyDescent="0.2">
      <c r="A130" s="93" t="s">
        <v>759</v>
      </c>
      <c r="B130" s="94" t="s">
        <v>820</v>
      </c>
      <c r="C130" s="91">
        <v>48</v>
      </c>
      <c r="D130" s="92" t="s">
        <v>57</v>
      </c>
      <c r="E130" s="131"/>
      <c r="F130" s="131"/>
      <c r="G130" s="50">
        <f t="shared" si="8"/>
        <v>0</v>
      </c>
    </row>
    <row r="131" spans="1:7" s="114" customFormat="1" x14ac:dyDescent="0.2">
      <c r="A131" s="103">
        <v>11</v>
      </c>
      <c r="B131" s="104" t="s">
        <v>211</v>
      </c>
      <c r="C131" s="111"/>
      <c r="D131" s="113"/>
      <c r="E131" s="112"/>
      <c r="F131" s="112"/>
      <c r="G131" s="50"/>
    </row>
    <row r="132" spans="1:7" s="114" customFormat="1" x14ac:dyDescent="0.2">
      <c r="A132" s="93" t="s">
        <v>765</v>
      </c>
      <c r="B132" s="94" t="s">
        <v>218</v>
      </c>
      <c r="C132" s="91">
        <v>1</v>
      </c>
      <c r="D132" s="105" t="s">
        <v>123</v>
      </c>
      <c r="E132" s="131"/>
      <c r="F132" s="99" t="s">
        <v>66</v>
      </c>
      <c r="G132" s="50">
        <f t="shared" si="8"/>
        <v>0</v>
      </c>
    </row>
    <row r="133" spans="1:7" s="114" customFormat="1" x14ac:dyDescent="0.2">
      <c r="A133" s="93" t="s">
        <v>766</v>
      </c>
      <c r="B133" s="94" t="s">
        <v>900</v>
      </c>
      <c r="C133" s="91">
        <v>2</v>
      </c>
      <c r="D133" s="105" t="s">
        <v>123</v>
      </c>
      <c r="E133" s="131"/>
      <c r="F133" s="99" t="s">
        <v>66</v>
      </c>
      <c r="G133" s="50">
        <f t="shared" si="8"/>
        <v>0</v>
      </c>
    </row>
    <row r="134" spans="1:7" s="114" customFormat="1" x14ac:dyDescent="0.2">
      <c r="A134" s="93" t="s">
        <v>767</v>
      </c>
      <c r="B134" s="94" t="s">
        <v>212</v>
      </c>
      <c r="C134" s="91"/>
      <c r="D134" s="105"/>
      <c r="E134" s="99"/>
      <c r="F134" s="99"/>
      <c r="G134" s="50"/>
    </row>
    <row r="135" spans="1:7" s="114" customFormat="1" ht="25.5" x14ac:dyDescent="0.2">
      <c r="A135" s="93" t="s">
        <v>790</v>
      </c>
      <c r="B135" s="94" t="s">
        <v>223</v>
      </c>
      <c r="C135" s="91">
        <v>4</v>
      </c>
      <c r="D135" s="105" t="s">
        <v>59</v>
      </c>
      <c r="E135" s="131"/>
      <c r="F135" s="99" t="s">
        <v>66</v>
      </c>
      <c r="G135" s="50">
        <f t="shared" si="8"/>
        <v>0</v>
      </c>
    </row>
    <row r="136" spans="1:7" s="114" customFormat="1" x14ac:dyDescent="0.2">
      <c r="A136" s="93" t="s">
        <v>791</v>
      </c>
      <c r="B136" s="94" t="s">
        <v>224</v>
      </c>
      <c r="C136" s="91">
        <v>2</v>
      </c>
      <c r="D136" s="105" t="s">
        <v>59</v>
      </c>
      <c r="E136" s="131"/>
      <c r="F136" s="99" t="s">
        <v>66</v>
      </c>
      <c r="G136" s="50">
        <f t="shared" si="8"/>
        <v>0</v>
      </c>
    </row>
    <row r="137" spans="1:7" s="114" customFormat="1" x14ac:dyDescent="0.2">
      <c r="A137" s="93" t="s">
        <v>768</v>
      </c>
      <c r="B137" s="94" t="s">
        <v>213</v>
      </c>
      <c r="C137" s="91">
        <v>6</v>
      </c>
      <c r="D137" s="105" t="s">
        <v>59</v>
      </c>
      <c r="E137" s="131"/>
      <c r="F137" s="99" t="s">
        <v>66</v>
      </c>
      <c r="G137" s="50">
        <f t="shared" si="8"/>
        <v>0</v>
      </c>
    </row>
    <row r="138" spans="1:7" s="114" customFormat="1" x14ac:dyDescent="0.2">
      <c r="A138" s="93" t="s">
        <v>769</v>
      </c>
      <c r="B138" s="94" t="s">
        <v>760</v>
      </c>
      <c r="C138" s="91">
        <v>1</v>
      </c>
      <c r="D138" s="105" t="s">
        <v>59</v>
      </c>
      <c r="E138" s="131"/>
      <c r="F138" s="99" t="s">
        <v>66</v>
      </c>
      <c r="G138" s="50">
        <f t="shared" si="8"/>
        <v>0</v>
      </c>
    </row>
    <row r="139" spans="1:7" s="114" customFormat="1" x14ac:dyDescent="0.2">
      <c r="A139" s="93" t="s">
        <v>770</v>
      </c>
      <c r="B139" s="94" t="s">
        <v>214</v>
      </c>
      <c r="C139" s="91">
        <v>6</v>
      </c>
      <c r="D139" s="105" t="s">
        <v>59</v>
      </c>
      <c r="E139" s="131"/>
      <c r="F139" s="99" t="s">
        <v>66</v>
      </c>
      <c r="G139" s="50">
        <f t="shared" si="8"/>
        <v>0</v>
      </c>
    </row>
    <row r="140" spans="1:7" s="114" customFormat="1" x14ac:dyDescent="0.2">
      <c r="A140" s="93" t="s">
        <v>792</v>
      </c>
      <c r="B140" s="94" t="s">
        <v>215</v>
      </c>
      <c r="C140" s="91">
        <v>6</v>
      </c>
      <c r="D140" s="105" t="s">
        <v>59</v>
      </c>
      <c r="E140" s="131"/>
      <c r="F140" s="99" t="s">
        <v>66</v>
      </c>
      <c r="G140" s="50">
        <f t="shared" si="8"/>
        <v>0</v>
      </c>
    </row>
    <row r="141" spans="1:7" s="114" customFormat="1" x14ac:dyDescent="0.2">
      <c r="A141" s="93" t="s">
        <v>793</v>
      </c>
      <c r="B141" s="94" t="s">
        <v>761</v>
      </c>
      <c r="C141" s="91">
        <v>6</v>
      </c>
      <c r="D141" s="105" t="s">
        <v>59</v>
      </c>
      <c r="E141" s="131"/>
      <c r="F141" s="99" t="s">
        <v>66</v>
      </c>
      <c r="G141" s="50">
        <f t="shared" si="8"/>
        <v>0</v>
      </c>
    </row>
    <row r="142" spans="1:7" s="114" customFormat="1" ht="25.5" x14ac:dyDescent="0.2">
      <c r="A142" s="93" t="s">
        <v>794</v>
      </c>
      <c r="B142" s="94" t="s">
        <v>217</v>
      </c>
      <c r="C142" s="91"/>
      <c r="D142" s="105"/>
      <c r="E142" s="99"/>
      <c r="F142" s="99"/>
      <c r="G142" s="50"/>
    </row>
    <row r="143" spans="1:7" s="114" customFormat="1" x14ac:dyDescent="0.2">
      <c r="A143" s="93" t="s">
        <v>821</v>
      </c>
      <c r="B143" s="94" t="s">
        <v>762</v>
      </c>
      <c r="C143" s="91">
        <v>2</v>
      </c>
      <c r="D143" s="105" t="s">
        <v>123</v>
      </c>
      <c r="E143" s="131"/>
      <c r="F143" s="131"/>
      <c r="G143" s="50">
        <f>SUMPRODUCT(E143:F143)*C143</f>
        <v>0</v>
      </c>
    </row>
    <row r="144" spans="1:7" s="114" customFormat="1" x14ac:dyDescent="0.2">
      <c r="A144" s="93" t="s">
        <v>822</v>
      </c>
      <c r="B144" s="94" t="s">
        <v>763</v>
      </c>
      <c r="C144" s="91">
        <v>2</v>
      </c>
      <c r="D144" s="105" t="s">
        <v>59</v>
      </c>
      <c r="E144" s="131"/>
      <c r="F144" s="99" t="s">
        <v>66</v>
      </c>
      <c r="G144" s="50">
        <f t="shared" si="8"/>
        <v>0</v>
      </c>
    </row>
    <row r="145" spans="1:7" s="114" customFormat="1" x14ac:dyDescent="0.2">
      <c r="A145" s="93" t="s">
        <v>823</v>
      </c>
      <c r="B145" s="94" t="s">
        <v>764</v>
      </c>
      <c r="C145" s="91">
        <v>2</v>
      </c>
      <c r="D145" s="105" t="s">
        <v>59</v>
      </c>
      <c r="E145" s="131"/>
      <c r="F145" s="99" t="s">
        <v>66</v>
      </c>
      <c r="G145" s="50">
        <f t="shared" si="8"/>
        <v>0</v>
      </c>
    </row>
    <row r="146" spans="1:7" s="114" customFormat="1" x14ac:dyDescent="0.2">
      <c r="A146" s="93" t="s">
        <v>795</v>
      </c>
      <c r="B146" s="94" t="s">
        <v>219</v>
      </c>
      <c r="C146" s="91">
        <v>1</v>
      </c>
      <c r="D146" s="105" t="s">
        <v>123</v>
      </c>
      <c r="E146" s="131"/>
      <c r="F146" s="131"/>
      <c r="G146" s="50">
        <f t="shared" si="8"/>
        <v>0</v>
      </c>
    </row>
    <row r="147" spans="1:7" s="114" customFormat="1" x14ac:dyDescent="0.2">
      <c r="A147" s="103">
        <v>12</v>
      </c>
      <c r="B147" s="104" t="s">
        <v>242</v>
      </c>
      <c r="C147" s="91"/>
      <c r="D147" s="105"/>
      <c r="E147" s="99"/>
      <c r="F147" s="99"/>
      <c r="G147" s="50"/>
    </row>
    <row r="148" spans="1:7" s="114" customFormat="1" ht="25.5" x14ac:dyDescent="0.2">
      <c r="A148" s="93" t="s">
        <v>244</v>
      </c>
      <c r="B148" s="94" t="s">
        <v>901</v>
      </c>
      <c r="C148" s="91">
        <v>2</v>
      </c>
      <c r="D148" s="105" t="s">
        <v>74</v>
      </c>
      <c r="E148" s="131"/>
      <c r="F148" s="131"/>
      <c r="G148" s="50">
        <f t="shared" si="8"/>
        <v>0</v>
      </c>
    </row>
    <row r="149" spans="1:7" s="114" customFormat="1" x14ac:dyDescent="0.2">
      <c r="A149" s="93" t="s">
        <v>245</v>
      </c>
      <c r="B149" s="94" t="s">
        <v>752</v>
      </c>
      <c r="C149" s="91">
        <v>2</v>
      </c>
      <c r="D149" s="105" t="s">
        <v>59</v>
      </c>
      <c r="E149" s="131"/>
      <c r="F149" s="131"/>
      <c r="G149" s="50">
        <f t="shared" si="8"/>
        <v>0</v>
      </c>
    </row>
    <row r="150" spans="1:7" s="114" customFormat="1" x14ac:dyDescent="0.2">
      <c r="A150" s="93" t="s">
        <v>246</v>
      </c>
      <c r="B150" s="94" t="s">
        <v>824</v>
      </c>
      <c r="C150" s="91">
        <v>1</v>
      </c>
      <c r="D150" s="105" t="s">
        <v>59</v>
      </c>
      <c r="E150" s="131"/>
      <c r="F150" s="99" t="s">
        <v>66</v>
      </c>
      <c r="G150" s="50">
        <f t="shared" si="8"/>
        <v>0</v>
      </c>
    </row>
    <row r="151" spans="1:7" s="114" customFormat="1" x14ac:dyDescent="0.2">
      <c r="A151" s="93" t="s">
        <v>308</v>
      </c>
      <c r="B151" s="94" t="s">
        <v>825</v>
      </c>
      <c r="C151" s="91">
        <v>1</v>
      </c>
      <c r="D151" s="105" t="s">
        <v>59</v>
      </c>
      <c r="E151" s="131"/>
      <c r="F151" s="99" t="s">
        <v>66</v>
      </c>
      <c r="G151" s="50">
        <f t="shared" si="8"/>
        <v>0</v>
      </c>
    </row>
    <row r="152" spans="1:7" s="114" customFormat="1" x14ac:dyDescent="0.2">
      <c r="A152" s="93" t="s">
        <v>796</v>
      </c>
      <c r="B152" s="94" t="s">
        <v>240</v>
      </c>
      <c r="C152" s="91">
        <v>2</v>
      </c>
      <c r="D152" s="105" t="s">
        <v>59</v>
      </c>
      <c r="E152" s="131"/>
      <c r="F152" s="131"/>
      <c r="G152" s="50">
        <f t="shared" si="8"/>
        <v>0</v>
      </c>
    </row>
    <row r="153" spans="1:7" s="114" customFormat="1" x14ac:dyDescent="0.2">
      <c r="A153" s="93" t="s">
        <v>797</v>
      </c>
      <c r="B153" s="94" t="s">
        <v>220</v>
      </c>
      <c r="C153" s="91">
        <v>3</v>
      </c>
      <c r="D153" s="105" t="s">
        <v>59</v>
      </c>
      <c r="E153" s="131"/>
      <c r="F153" s="99" t="s">
        <v>66</v>
      </c>
      <c r="G153" s="50">
        <f t="shared" si="8"/>
        <v>0</v>
      </c>
    </row>
    <row r="154" spans="1:7" s="114" customFormat="1" x14ac:dyDescent="0.2">
      <c r="A154" s="103">
        <v>13</v>
      </c>
      <c r="B154" s="104" t="s">
        <v>243</v>
      </c>
      <c r="C154" s="91"/>
      <c r="D154" s="105"/>
      <c r="E154" s="99"/>
      <c r="F154" s="99"/>
      <c r="G154" s="50"/>
    </row>
    <row r="155" spans="1:7" s="114" customFormat="1" x14ac:dyDescent="0.2">
      <c r="A155" s="103" t="s">
        <v>251</v>
      </c>
      <c r="B155" s="104" t="s">
        <v>948</v>
      </c>
      <c r="C155" s="91"/>
      <c r="D155" s="105"/>
      <c r="E155" s="99"/>
      <c r="F155" s="99"/>
      <c r="G155" s="50"/>
    </row>
    <row r="156" spans="1:7" s="114" customFormat="1" ht="25.5" x14ac:dyDescent="0.2">
      <c r="A156" s="93" t="s">
        <v>289</v>
      </c>
      <c r="B156" s="94" t="s">
        <v>228</v>
      </c>
      <c r="C156" s="91">
        <v>5</v>
      </c>
      <c r="D156" s="105" t="s">
        <v>59</v>
      </c>
      <c r="E156" s="131"/>
      <c r="F156" s="131"/>
      <c r="G156" s="50">
        <f t="shared" si="8"/>
        <v>0</v>
      </c>
    </row>
    <row r="157" spans="1:7" s="114" customFormat="1" ht="25.5" x14ac:dyDescent="0.2">
      <c r="A157" s="93" t="s">
        <v>291</v>
      </c>
      <c r="B157" s="94" t="s">
        <v>227</v>
      </c>
      <c r="C157" s="91">
        <v>1</v>
      </c>
      <c r="D157" s="105" t="s">
        <v>59</v>
      </c>
      <c r="E157" s="131"/>
      <c r="F157" s="131"/>
      <c r="G157" s="50">
        <f t="shared" si="8"/>
        <v>0</v>
      </c>
    </row>
    <row r="158" spans="1:7" s="114" customFormat="1" x14ac:dyDescent="0.2">
      <c r="A158" s="93" t="s">
        <v>292</v>
      </c>
      <c r="B158" s="94" t="s">
        <v>225</v>
      </c>
      <c r="C158" s="91">
        <v>6</v>
      </c>
      <c r="D158" s="105" t="s">
        <v>59</v>
      </c>
      <c r="E158" s="131"/>
      <c r="F158" s="131"/>
      <c r="G158" s="50">
        <f t="shared" si="8"/>
        <v>0</v>
      </c>
    </row>
    <row r="159" spans="1:7" s="114" customFormat="1" ht="25.5" x14ac:dyDescent="0.2">
      <c r="A159" s="93" t="s">
        <v>293</v>
      </c>
      <c r="B159" s="94" t="s">
        <v>230</v>
      </c>
      <c r="C159" s="91">
        <v>2</v>
      </c>
      <c r="D159" s="105" t="s">
        <v>59</v>
      </c>
      <c r="E159" s="131"/>
      <c r="F159" s="131"/>
      <c r="G159" s="50">
        <f t="shared" si="8"/>
        <v>0</v>
      </c>
    </row>
    <row r="160" spans="1:7" s="114" customFormat="1" ht="25.5" x14ac:dyDescent="0.2">
      <c r="A160" s="93" t="s">
        <v>294</v>
      </c>
      <c r="B160" s="94" t="s">
        <v>226</v>
      </c>
      <c r="C160" s="91">
        <v>5</v>
      </c>
      <c r="D160" s="105" t="s">
        <v>59</v>
      </c>
      <c r="E160" s="131"/>
      <c r="F160" s="131"/>
      <c r="G160" s="50">
        <f t="shared" si="8"/>
        <v>0</v>
      </c>
    </row>
    <row r="161" spans="1:7" s="114" customFormat="1" ht="25.5" x14ac:dyDescent="0.2">
      <c r="A161" s="93" t="s">
        <v>295</v>
      </c>
      <c r="B161" s="94" t="s">
        <v>229</v>
      </c>
      <c r="C161" s="91">
        <v>2</v>
      </c>
      <c r="D161" s="105" t="s">
        <v>59</v>
      </c>
      <c r="E161" s="131"/>
      <c r="F161" s="131"/>
      <c r="G161" s="50">
        <f t="shared" si="8"/>
        <v>0</v>
      </c>
    </row>
    <row r="162" spans="1:7" s="114" customFormat="1" ht="38.25" x14ac:dyDescent="0.2">
      <c r="A162" s="93" t="s">
        <v>946</v>
      </c>
      <c r="B162" s="94" t="s">
        <v>949</v>
      </c>
      <c r="C162" s="91">
        <v>4</v>
      </c>
      <c r="D162" s="105" t="s">
        <v>57</v>
      </c>
      <c r="E162" s="131"/>
      <c r="F162" s="131"/>
      <c r="G162" s="50">
        <f t="shared" si="8"/>
        <v>0</v>
      </c>
    </row>
    <row r="163" spans="1:7" s="114" customFormat="1" ht="38.25" x14ac:dyDescent="0.2">
      <c r="A163" s="93" t="s">
        <v>947</v>
      </c>
      <c r="B163" s="94" t="s">
        <v>950</v>
      </c>
      <c r="C163" s="91">
        <v>3</v>
      </c>
      <c r="D163" s="105" t="s">
        <v>57</v>
      </c>
      <c r="E163" s="131"/>
      <c r="F163" s="131"/>
      <c r="G163" s="50">
        <f t="shared" si="8"/>
        <v>0</v>
      </c>
    </row>
    <row r="164" spans="1:7" s="114" customFormat="1" x14ac:dyDescent="0.2">
      <c r="A164" s="103" t="s">
        <v>288</v>
      </c>
      <c r="B164" s="104" t="s">
        <v>231</v>
      </c>
      <c r="C164" s="91"/>
      <c r="D164" s="105"/>
      <c r="E164" s="99"/>
      <c r="F164" s="99"/>
      <c r="G164" s="50"/>
    </row>
    <row r="165" spans="1:7" s="114" customFormat="1" x14ac:dyDescent="0.2">
      <c r="A165" s="93" t="s">
        <v>296</v>
      </c>
      <c r="B165" s="94" t="s">
        <v>757</v>
      </c>
      <c r="C165" s="91">
        <v>1</v>
      </c>
      <c r="D165" s="105" t="s">
        <v>59</v>
      </c>
      <c r="E165" s="131"/>
      <c r="F165" s="131"/>
      <c r="G165" s="50">
        <f t="shared" si="8"/>
        <v>0</v>
      </c>
    </row>
    <row r="166" spans="1:7" s="114" customFormat="1" x14ac:dyDescent="0.2">
      <c r="A166" s="93" t="s">
        <v>290</v>
      </c>
      <c r="B166" s="94" t="s">
        <v>758</v>
      </c>
      <c r="C166" s="91">
        <v>5</v>
      </c>
      <c r="D166" s="105" t="s">
        <v>59</v>
      </c>
      <c r="E166" s="131"/>
      <c r="F166" s="131"/>
      <c r="G166" s="50">
        <f t="shared" si="8"/>
        <v>0</v>
      </c>
    </row>
    <row r="167" spans="1:7" s="114" customFormat="1" x14ac:dyDescent="0.2">
      <c r="A167" s="93" t="s">
        <v>299</v>
      </c>
      <c r="B167" s="94" t="s">
        <v>232</v>
      </c>
      <c r="C167" s="91">
        <v>2</v>
      </c>
      <c r="D167" s="105" t="s">
        <v>59</v>
      </c>
      <c r="E167" s="131"/>
      <c r="F167" s="131"/>
      <c r="G167" s="50">
        <f t="shared" si="8"/>
        <v>0</v>
      </c>
    </row>
    <row r="168" spans="1:7" s="114" customFormat="1" x14ac:dyDescent="0.2">
      <c r="A168" s="93" t="s">
        <v>300</v>
      </c>
      <c r="B168" s="94" t="s">
        <v>233</v>
      </c>
      <c r="C168" s="91">
        <v>7</v>
      </c>
      <c r="D168" s="105" t="s">
        <v>59</v>
      </c>
      <c r="E168" s="131"/>
      <c r="F168" s="131"/>
      <c r="G168" s="50">
        <f t="shared" si="8"/>
        <v>0</v>
      </c>
    </row>
    <row r="169" spans="1:7" s="114" customFormat="1" x14ac:dyDescent="0.2">
      <c r="A169" s="93" t="s">
        <v>298</v>
      </c>
      <c r="B169" s="94" t="s">
        <v>754</v>
      </c>
      <c r="C169" s="91">
        <v>2</v>
      </c>
      <c r="D169" s="105" t="s">
        <v>59</v>
      </c>
      <c r="E169" s="131"/>
      <c r="F169" s="131"/>
      <c r="G169" s="50">
        <f t="shared" si="8"/>
        <v>0</v>
      </c>
    </row>
    <row r="170" spans="1:7" s="114" customFormat="1" x14ac:dyDescent="0.2">
      <c r="A170" s="93" t="s">
        <v>303</v>
      </c>
      <c r="B170" s="94" t="s">
        <v>755</v>
      </c>
      <c r="C170" s="91">
        <v>1</v>
      </c>
      <c r="D170" s="105" t="s">
        <v>59</v>
      </c>
      <c r="E170" s="131"/>
      <c r="F170" s="131"/>
      <c r="G170" s="50">
        <f t="shared" si="8"/>
        <v>0</v>
      </c>
    </row>
    <row r="171" spans="1:7" s="114" customFormat="1" x14ac:dyDescent="0.2">
      <c r="A171" s="93" t="s">
        <v>297</v>
      </c>
      <c r="B171" s="94" t="s">
        <v>756</v>
      </c>
      <c r="C171" s="91">
        <v>5</v>
      </c>
      <c r="D171" s="105" t="s">
        <v>59</v>
      </c>
      <c r="E171" s="131"/>
      <c r="F171" s="131"/>
      <c r="G171" s="50">
        <f t="shared" si="8"/>
        <v>0</v>
      </c>
    </row>
    <row r="172" spans="1:7" s="114" customFormat="1" x14ac:dyDescent="0.2">
      <c r="A172" s="93" t="s">
        <v>302</v>
      </c>
      <c r="B172" s="94" t="s">
        <v>234</v>
      </c>
      <c r="C172" s="91">
        <v>1</v>
      </c>
      <c r="D172" s="105" t="s">
        <v>59</v>
      </c>
      <c r="E172" s="131"/>
      <c r="F172" s="131"/>
      <c r="G172" s="50">
        <f t="shared" si="8"/>
        <v>0</v>
      </c>
    </row>
    <row r="173" spans="1:7" s="114" customFormat="1" x14ac:dyDescent="0.2">
      <c r="A173" s="93" t="s">
        <v>301</v>
      </c>
      <c r="B173" s="94" t="s">
        <v>235</v>
      </c>
      <c r="C173" s="91">
        <v>9</v>
      </c>
      <c r="D173" s="105" t="s">
        <v>59</v>
      </c>
      <c r="E173" s="131"/>
      <c r="F173" s="131"/>
      <c r="G173" s="50">
        <f t="shared" si="8"/>
        <v>0</v>
      </c>
    </row>
    <row r="174" spans="1:7" s="114" customFormat="1" x14ac:dyDescent="0.2">
      <c r="A174" s="93" t="s">
        <v>304</v>
      </c>
      <c r="B174" s="94" t="s">
        <v>236</v>
      </c>
      <c r="C174" s="91">
        <v>1</v>
      </c>
      <c r="D174" s="105" t="s">
        <v>59</v>
      </c>
      <c r="E174" s="131"/>
      <c r="F174" s="131"/>
      <c r="G174" s="50">
        <f t="shared" si="8"/>
        <v>0</v>
      </c>
    </row>
    <row r="175" spans="1:7" s="114" customFormat="1" x14ac:dyDescent="0.2">
      <c r="A175" s="93" t="s">
        <v>305</v>
      </c>
      <c r="B175" s="94" t="s">
        <v>237</v>
      </c>
      <c r="C175" s="91">
        <v>1</v>
      </c>
      <c r="D175" s="105" t="s">
        <v>59</v>
      </c>
      <c r="E175" s="131"/>
      <c r="F175" s="131"/>
      <c r="G175" s="50">
        <f t="shared" si="8"/>
        <v>0</v>
      </c>
    </row>
    <row r="176" spans="1:7" s="114" customFormat="1" x14ac:dyDescent="0.2">
      <c r="A176" s="93" t="s">
        <v>306</v>
      </c>
      <c r="B176" s="94" t="s">
        <v>238</v>
      </c>
      <c r="C176" s="91">
        <v>8</v>
      </c>
      <c r="D176" s="105" t="s">
        <v>59</v>
      </c>
      <c r="E176" s="131"/>
      <c r="F176" s="131"/>
      <c r="G176" s="50">
        <f t="shared" si="8"/>
        <v>0</v>
      </c>
    </row>
    <row r="177" spans="1:7" s="114" customFormat="1" x14ac:dyDescent="0.2">
      <c r="A177" s="93" t="s">
        <v>307</v>
      </c>
      <c r="B177" s="94" t="s">
        <v>239</v>
      </c>
      <c r="C177" s="91">
        <v>1</v>
      </c>
      <c r="D177" s="105" t="s">
        <v>59</v>
      </c>
      <c r="E177" s="131"/>
      <c r="F177" s="131"/>
      <c r="G177" s="50">
        <f t="shared" si="8"/>
        <v>0</v>
      </c>
    </row>
    <row r="178" spans="1:7" s="114" customFormat="1" x14ac:dyDescent="0.2">
      <c r="A178" s="103" t="s">
        <v>845</v>
      </c>
      <c r="B178" s="104" t="s">
        <v>241</v>
      </c>
      <c r="C178" s="91"/>
      <c r="D178" s="105"/>
      <c r="E178" s="99"/>
      <c r="F178" s="99"/>
      <c r="G178" s="50"/>
    </row>
    <row r="179" spans="1:7" s="114" customFormat="1" x14ac:dyDescent="0.2">
      <c r="A179" s="93" t="s">
        <v>846</v>
      </c>
      <c r="B179" s="94" t="s">
        <v>247</v>
      </c>
      <c r="C179" s="91">
        <v>6</v>
      </c>
      <c r="D179" s="105" t="s">
        <v>136</v>
      </c>
      <c r="E179" s="131"/>
      <c r="F179" s="131"/>
      <c r="G179" s="50">
        <f t="shared" si="8"/>
        <v>0</v>
      </c>
    </row>
    <row r="180" spans="1:7" s="114" customFormat="1" x14ac:dyDescent="0.2">
      <c r="A180" s="93" t="s">
        <v>847</v>
      </c>
      <c r="B180" s="94" t="s">
        <v>249</v>
      </c>
      <c r="C180" s="91">
        <v>5</v>
      </c>
      <c r="D180" s="105" t="s">
        <v>136</v>
      </c>
      <c r="E180" s="131"/>
      <c r="F180" s="131"/>
      <c r="G180" s="50">
        <f t="shared" si="8"/>
        <v>0</v>
      </c>
    </row>
    <row r="181" spans="1:7" s="114" customFormat="1" x14ac:dyDescent="0.2">
      <c r="A181" s="93" t="s">
        <v>848</v>
      </c>
      <c r="B181" s="94" t="s">
        <v>248</v>
      </c>
      <c r="C181" s="91">
        <v>6</v>
      </c>
      <c r="D181" s="105" t="s">
        <v>136</v>
      </c>
      <c r="E181" s="131"/>
      <c r="F181" s="131"/>
      <c r="G181" s="50">
        <f t="shared" si="8"/>
        <v>0</v>
      </c>
    </row>
    <row r="182" spans="1:7" s="114" customFormat="1" ht="25.5" x14ac:dyDescent="0.2">
      <c r="A182" s="93" t="s">
        <v>849</v>
      </c>
      <c r="B182" s="94" t="s">
        <v>818</v>
      </c>
      <c r="C182" s="91">
        <v>7</v>
      </c>
      <c r="D182" s="105" t="s">
        <v>59</v>
      </c>
      <c r="E182" s="131"/>
      <c r="F182" s="131"/>
      <c r="G182" s="50">
        <f t="shared" si="8"/>
        <v>0</v>
      </c>
    </row>
    <row r="183" spans="1:7" s="114" customFormat="1" ht="25.5" x14ac:dyDescent="0.2">
      <c r="A183" s="93" t="s">
        <v>850</v>
      </c>
      <c r="B183" s="94" t="s">
        <v>953</v>
      </c>
      <c r="C183" s="91">
        <v>2</v>
      </c>
      <c r="D183" s="105" t="s">
        <v>57</v>
      </c>
      <c r="E183" s="131"/>
      <c r="F183" s="131"/>
      <c r="G183" s="50">
        <f t="shared" si="8"/>
        <v>0</v>
      </c>
    </row>
    <row r="184" spans="1:7" s="114" customFormat="1" x14ac:dyDescent="0.2">
      <c r="A184" s="93" t="s">
        <v>851</v>
      </c>
      <c r="B184" s="94" t="s">
        <v>221</v>
      </c>
      <c r="C184" s="91">
        <v>2</v>
      </c>
      <c r="D184" s="105" t="s">
        <v>59</v>
      </c>
      <c r="E184" s="131"/>
      <c r="F184" s="131"/>
      <c r="G184" s="50">
        <f t="shared" si="8"/>
        <v>0</v>
      </c>
    </row>
    <row r="185" spans="1:7" s="114" customFormat="1" ht="25.5" x14ac:dyDescent="0.2">
      <c r="A185" s="93" t="s">
        <v>852</v>
      </c>
      <c r="B185" s="94" t="s">
        <v>746</v>
      </c>
      <c r="C185" s="91">
        <v>1</v>
      </c>
      <c r="D185" s="105" t="s">
        <v>59</v>
      </c>
      <c r="E185" s="131"/>
      <c r="F185" s="131"/>
      <c r="G185" s="50">
        <f t="shared" si="8"/>
        <v>0</v>
      </c>
    </row>
    <row r="186" spans="1:7" s="114" customFormat="1" ht="25.5" x14ac:dyDescent="0.2">
      <c r="A186" s="93" t="s">
        <v>853</v>
      </c>
      <c r="B186" s="94" t="s">
        <v>222</v>
      </c>
      <c r="C186" s="91">
        <v>2</v>
      </c>
      <c r="D186" s="105" t="s">
        <v>59</v>
      </c>
      <c r="E186" s="131"/>
      <c r="F186" s="131"/>
      <c r="G186" s="50">
        <f t="shared" si="8"/>
        <v>0</v>
      </c>
    </row>
    <row r="187" spans="1:7" s="114" customFormat="1" x14ac:dyDescent="0.2">
      <c r="A187" s="93" t="s">
        <v>854</v>
      </c>
      <c r="B187" s="94" t="s">
        <v>819</v>
      </c>
      <c r="C187" s="91">
        <v>3</v>
      </c>
      <c r="D187" s="105" t="s">
        <v>59</v>
      </c>
      <c r="E187" s="131"/>
      <c r="F187" s="131"/>
      <c r="G187" s="50">
        <f t="shared" si="8"/>
        <v>0</v>
      </c>
    </row>
    <row r="188" spans="1:7" s="114" customFormat="1" x14ac:dyDescent="0.2">
      <c r="A188" s="93" t="s">
        <v>855</v>
      </c>
      <c r="B188" s="94" t="s">
        <v>907</v>
      </c>
      <c r="C188" s="91">
        <v>2</v>
      </c>
      <c r="D188" s="105" t="s">
        <v>59</v>
      </c>
      <c r="E188" s="131"/>
      <c r="F188" s="131"/>
      <c r="G188" s="50">
        <f t="shared" si="8"/>
        <v>0</v>
      </c>
    </row>
    <row r="189" spans="1:7" s="114" customFormat="1" x14ac:dyDescent="0.2">
      <c r="A189" s="93" t="s">
        <v>856</v>
      </c>
      <c r="B189" s="94" t="s">
        <v>753</v>
      </c>
      <c r="C189" s="91">
        <v>12</v>
      </c>
      <c r="D189" s="105" t="s">
        <v>59</v>
      </c>
      <c r="E189" s="131"/>
      <c r="F189" s="131"/>
      <c r="G189" s="50">
        <f t="shared" si="8"/>
        <v>0</v>
      </c>
    </row>
    <row r="190" spans="1:7" s="114" customFormat="1" x14ac:dyDescent="0.2">
      <c r="A190" s="103">
        <v>14</v>
      </c>
      <c r="B190" s="104" t="s">
        <v>250</v>
      </c>
      <c r="C190" s="91"/>
      <c r="D190" s="105"/>
      <c r="E190" s="99"/>
      <c r="F190" s="99"/>
      <c r="G190" s="50"/>
    </row>
    <row r="191" spans="1:7" s="114" customFormat="1" x14ac:dyDescent="0.2">
      <c r="A191" s="93" t="s">
        <v>748</v>
      </c>
      <c r="B191" s="94" t="s">
        <v>252</v>
      </c>
      <c r="C191" s="91"/>
      <c r="D191" s="105"/>
      <c r="E191" s="99"/>
      <c r="F191" s="99"/>
      <c r="G191" s="50"/>
    </row>
    <row r="192" spans="1:7" s="114" customFormat="1" x14ac:dyDescent="0.2">
      <c r="A192" s="93" t="s">
        <v>857</v>
      </c>
      <c r="B192" s="94" t="s">
        <v>253</v>
      </c>
      <c r="C192" s="91">
        <v>105</v>
      </c>
      <c r="D192" s="105" t="s">
        <v>74</v>
      </c>
      <c r="E192" s="131"/>
      <c r="F192" s="131"/>
      <c r="G192" s="50">
        <f t="shared" si="8"/>
        <v>0</v>
      </c>
    </row>
    <row r="193" spans="1:7" s="114" customFormat="1" x14ac:dyDescent="0.2">
      <c r="A193" s="93" t="s">
        <v>858</v>
      </c>
      <c r="B193" s="94" t="s">
        <v>254</v>
      </c>
      <c r="C193" s="91">
        <v>52</v>
      </c>
      <c r="D193" s="105" t="s">
        <v>74</v>
      </c>
      <c r="E193" s="131"/>
      <c r="F193" s="131"/>
      <c r="G193" s="50">
        <f t="shared" si="8"/>
        <v>0</v>
      </c>
    </row>
    <row r="194" spans="1:7" s="114" customFormat="1" x14ac:dyDescent="0.2">
      <c r="A194" s="93" t="s">
        <v>859</v>
      </c>
      <c r="B194" s="94" t="s">
        <v>255</v>
      </c>
      <c r="C194" s="91">
        <v>51</v>
      </c>
      <c r="D194" s="105" t="s">
        <v>59</v>
      </c>
      <c r="E194" s="131"/>
      <c r="F194" s="131"/>
      <c r="G194" s="50">
        <f t="shared" si="8"/>
        <v>0</v>
      </c>
    </row>
    <row r="195" spans="1:7" s="114" customFormat="1" x14ac:dyDescent="0.2">
      <c r="A195" s="93" t="s">
        <v>860</v>
      </c>
      <c r="B195" s="94" t="s">
        <v>256</v>
      </c>
      <c r="C195" s="91">
        <v>21</v>
      </c>
      <c r="D195" s="105" t="s">
        <v>59</v>
      </c>
      <c r="E195" s="131"/>
      <c r="F195" s="131"/>
      <c r="G195" s="50">
        <f t="shared" si="8"/>
        <v>0</v>
      </c>
    </row>
    <row r="196" spans="1:7" s="114" customFormat="1" x14ac:dyDescent="0.2">
      <c r="A196" s="93" t="s">
        <v>861</v>
      </c>
      <c r="B196" s="94" t="s">
        <v>257</v>
      </c>
      <c r="C196" s="91">
        <v>10</v>
      </c>
      <c r="D196" s="105" t="s">
        <v>59</v>
      </c>
      <c r="E196" s="131"/>
      <c r="F196" s="131"/>
      <c r="G196" s="50">
        <f t="shared" si="8"/>
        <v>0</v>
      </c>
    </row>
    <row r="197" spans="1:7" s="114" customFormat="1" x14ac:dyDescent="0.2">
      <c r="A197" s="93" t="s">
        <v>862</v>
      </c>
      <c r="B197" s="94" t="s">
        <v>258</v>
      </c>
      <c r="C197" s="91">
        <v>9</v>
      </c>
      <c r="D197" s="105" t="s">
        <v>59</v>
      </c>
      <c r="E197" s="131"/>
      <c r="F197" s="131"/>
      <c r="G197" s="50">
        <f t="shared" si="8"/>
        <v>0</v>
      </c>
    </row>
    <row r="198" spans="1:7" s="114" customFormat="1" x14ac:dyDescent="0.2">
      <c r="A198" s="93" t="s">
        <v>863</v>
      </c>
      <c r="B198" s="94" t="s">
        <v>259</v>
      </c>
      <c r="C198" s="91">
        <v>1</v>
      </c>
      <c r="D198" s="105" t="s">
        <v>59</v>
      </c>
      <c r="E198" s="131"/>
      <c r="F198" s="131"/>
      <c r="G198" s="50">
        <f t="shared" si="8"/>
        <v>0</v>
      </c>
    </row>
    <row r="199" spans="1:7" s="114" customFormat="1" x14ac:dyDescent="0.2">
      <c r="A199" s="93" t="s">
        <v>864</v>
      </c>
      <c r="B199" s="94" t="s">
        <v>260</v>
      </c>
      <c r="C199" s="91">
        <v>8</v>
      </c>
      <c r="D199" s="105" t="s">
        <v>59</v>
      </c>
      <c r="E199" s="131"/>
      <c r="F199" s="131"/>
      <c r="G199" s="50">
        <f t="shared" si="8"/>
        <v>0</v>
      </c>
    </row>
    <row r="200" spans="1:7" s="114" customFormat="1" x14ac:dyDescent="0.2">
      <c r="A200" s="93" t="s">
        <v>865</v>
      </c>
      <c r="B200" s="94" t="s">
        <v>261</v>
      </c>
      <c r="C200" s="91">
        <v>12</v>
      </c>
      <c r="D200" s="105" t="s">
        <v>59</v>
      </c>
      <c r="E200" s="131"/>
      <c r="F200" s="131"/>
      <c r="G200" s="50">
        <f t="shared" si="8"/>
        <v>0</v>
      </c>
    </row>
    <row r="201" spans="1:7" s="114" customFormat="1" x14ac:dyDescent="0.2">
      <c r="A201" s="93" t="s">
        <v>866</v>
      </c>
      <c r="B201" s="94" t="s">
        <v>262</v>
      </c>
      <c r="C201" s="91">
        <v>1</v>
      </c>
      <c r="D201" s="105" t="s">
        <v>59</v>
      </c>
      <c r="E201" s="131"/>
      <c r="F201" s="131"/>
      <c r="G201" s="50">
        <f t="shared" si="8"/>
        <v>0</v>
      </c>
    </row>
    <row r="202" spans="1:7" s="114" customFormat="1" x14ac:dyDescent="0.2">
      <c r="A202" s="93" t="s">
        <v>867</v>
      </c>
      <c r="B202" s="94" t="s">
        <v>263</v>
      </c>
      <c r="C202" s="91">
        <v>1</v>
      </c>
      <c r="D202" s="105" t="s">
        <v>59</v>
      </c>
      <c r="E202" s="131"/>
      <c r="F202" s="131"/>
      <c r="G202" s="50">
        <f t="shared" si="8"/>
        <v>0</v>
      </c>
    </row>
    <row r="203" spans="1:7" s="114" customFormat="1" x14ac:dyDescent="0.2">
      <c r="A203" s="93" t="s">
        <v>868</v>
      </c>
      <c r="B203" s="94" t="s">
        <v>264</v>
      </c>
      <c r="C203" s="91">
        <v>8</v>
      </c>
      <c r="D203" s="105" t="s">
        <v>59</v>
      </c>
      <c r="E203" s="131"/>
      <c r="F203" s="131"/>
      <c r="G203" s="50">
        <f t="shared" si="8"/>
        <v>0</v>
      </c>
    </row>
    <row r="204" spans="1:7" s="114" customFormat="1" x14ac:dyDescent="0.2">
      <c r="A204" s="93" t="s">
        <v>749</v>
      </c>
      <c r="B204" s="94" t="s">
        <v>287</v>
      </c>
      <c r="C204" s="91"/>
      <c r="D204" s="105"/>
      <c r="E204" s="99"/>
      <c r="F204" s="99"/>
      <c r="G204" s="50"/>
    </row>
    <row r="205" spans="1:7" s="114" customFormat="1" x14ac:dyDescent="0.2">
      <c r="A205" s="93" t="s">
        <v>869</v>
      </c>
      <c r="B205" s="94" t="s">
        <v>265</v>
      </c>
      <c r="C205" s="91">
        <v>110</v>
      </c>
      <c r="D205" s="105" t="s">
        <v>74</v>
      </c>
      <c r="E205" s="131"/>
      <c r="F205" s="131"/>
      <c r="G205" s="50">
        <f t="shared" si="8"/>
        <v>0</v>
      </c>
    </row>
    <row r="206" spans="1:7" s="114" customFormat="1" x14ac:dyDescent="0.2">
      <c r="A206" s="93" t="s">
        <v>870</v>
      </c>
      <c r="B206" s="94" t="s">
        <v>266</v>
      </c>
      <c r="C206" s="91">
        <v>74</v>
      </c>
      <c r="D206" s="105" t="s">
        <v>74</v>
      </c>
      <c r="E206" s="131"/>
      <c r="F206" s="131"/>
      <c r="G206" s="50">
        <f t="shared" si="8"/>
        <v>0</v>
      </c>
    </row>
    <row r="207" spans="1:7" s="114" customFormat="1" x14ac:dyDescent="0.2">
      <c r="A207" s="93" t="s">
        <v>871</v>
      </c>
      <c r="B207" s="94" t="s">
        <v>267</v>
      </c>
      <c r="C207" s="91">
        <v>58</v>
      </c>
      <c r="D207" s="105" t="s">
        <v>74</v>
      </c>
      <c r="E207" s="131"/>
      <c r="F207" s="131"/>
      <c r="G207" s="50">
        <f t="shared" si="8"/>
        <v>0</v>
      </c>
    </row>
    <row r="208" spans="1:7" s="114" customFormat="1" x14ac:dyDescent="0.2">
      <c r="A208" s="93" t="s">
        <v>872</v>
      </c>
      <c r="B208" s="94" t="s">
        <v>268</v>
      </c>
      <c r="C208" s="91">
        <v>36</v>
      </c>
      <c r="D208" s="105" t="s">
        <v>59</v>
      </c>
      <c r="E208" s="131"/>
      <c r="F208" s="131"/>
      <c r="G208" s="50">
        <f t="shared" si="8"/>
        <v>0</v>
      </c>
    </row>
    <row r="209" spans="1:7" s="114" customFormat="1" x14ac:dyDescent="0.2">
      <c r="A209" s="93" t="s">
        <v>873</v>
      </c>
      <c r="B209" s="94" t="s">
        <v>269</v>
      </c>
      <c r="C209" s="91">
        <v>42</v>
      </c>
      <c r="D209" s="105" t="s">
        <v>59</v>
      </c>
      <c r="E209" s="131"/>
      <c r="F209" s="131"/>
      <c r="G209" s="50">
        <f t="shared" si="8"/>
        <v>0</v>
      </c>
    </row>
    <row r="210" spans="1:7" s="114" customFormat="1" x14ac:dyDescent="0.2">
      <c r="A210" s="93" t="s">
        <v>874</v>
      </c>
      <c r="B210" s="94" t="s">
        <v>270</v>
      </c>
      <c r="C210" s="91">
        <v>11</v>
      </c>
      <c r="D210" s="105" t="s">
        <v>59</v>
      </c>
      <c r="E210" s="131"/>
      <c r="F210" s="131"/>
      <c r="G210" s="50">
        <f t="shared" si="8"/>
        <v>0</v>
      </c>
    </row>
    <row r="211" spans="1:7" s="114" customFormat="1" x14ac:dyDescent="0.2">
      <c r="A211" s="93" t="s">
        <v>875</v>
      </c>
      <c r="B211" s="94" t="s">
        <v>271</v>
      </c>
      <c r="C211" s="91">
        <v>11</v>
      </c>
      <c r="D211" s="105" t="s">
        <v>59</v>
      </c>
      <c r="E211" s="131"/>
      <c r="F211" s="131"/>
      <c r="G211" s="50">
        <f t="shared" si="8"/>
        <v>0</v>
      </c>
    </row>
    <row r="212" spans="1:7" s="114" customFormat="1" x14ac:dyDescent="0.2">
      <c r="A212" s="93" t="s">
        <v>876</v>
      </c>
      <c r="B212" s="94" t="s">
        <v>272</v>
      </c>
      <c r="C212" s="91">
        <v>27</v>
      </c>
      <c r="D212" s="105" t="s">
        <v>59</v>
      </c>
      <c r="E212" s="131"/>
      <c r="F212" s="131"/>
      <c r="G212" s="50">
        <f t="shared" si="8"/>
        <v>0</v>
      </c>
    </row>
    <row r="213" spans="1:7" s="114" customFormat="1" x14ac:dyDescent="0.2">
      <c r="A213" s="93" t="s">
        <v>877</v>
      </c>
      <c r="B213" s="94" t="s">
        <v>273</v>
      </c>
      <c r="C213" s="91">
        <v>21</v>
      </c>
      <c r="D213" s="105" t="s">
        <v>59</v>
      </c>
      <c r="E213" s="131"/>
      <c r="F213" s="131"/>
      <c r="G213" s="50">
        <f t="shared" si="8"/>
        <v>0</v>
      </c>
    </row>
    <row r="214" spans="1:7" s="114" customFormat="1" x14ac:dyDescent="0.2">
      <c r="A214" s="93" t="s">
        <v>878</v>
      </c>
      <c r="B214" s="94" t="s">
        <v>274</v>
      </c>
      <c r="C214" s="91">
        <v>17</v>
      </c>
      <c r="D214" s="105" t="s">
        <v>59</v>
      </c>
      <c r="E214" s="131"/>
      <c r="F214" s="131"/>
      <c r="G214" s="50">
        <f t="shared" si="8"/>
        <v>0</v>
      </c>
    </row>
    <row r="215" spans="1:7" s="114" customFormat="1" x14ac:dyDescent="0.2">
      <c r="A215" s="93" t="s">
        <v>879</v>
      </c>
      <c r="B215" s="94" t="s">
        <v>275</v>
      </c>
      <c r="C215" s="91">
        <v>43</v>
      </c>
      <c r="D215" s="105" t="s">
        <v>59</v>
      </c>
      <c r="E215" s="131"/>
      <c r="F215" s="131"/>
      <c r="G215" s="50">
        <f t="shared" si="8"/>
        <v>0</v>
      </c>
    </row>
    <row r="216" spans="1:7" s="114" customFormat="1" x14ac:dyDescent="0.2">
      <c r="A216" s="93" t="s">
        <v>880</v>
      </c>
      <c r="B216" s="94" t="s">
        <v>276</v>
      </c>
      <c r="C216" s="91">
        <v>9</v>
      </c>
      <c r="D216" s="105" t="s">
        <v>59</v>
      </c>
      <c r="E216" s="131"/>
      <c r="F216" s="131"/>
      <c r="G216" s="50">
        <f t="shared" si="8"/>
        <v>0</v>
      </c>
    </row>
    <row r="217" spans="1:7" s="114" customFormat="1" x14ac:dyDescent="0.2">
      <c r="A217" s="93" t="s">
        <v>881</v>
      </c>
      <c r="B217" s="94" t="s">
        <v>277</v>
      </c>
      <c r="C217" s="91">
        <v>15</v>
      </c>
      <c r="D217" s="105" t="s">
        <v>59</v>
      </c>
      <c r="E217" s="131"/>
      <c r="F217" s="131"/>
      <c r="G217" s="50">
        <f t="shared" si="8"/>
        <v>0</v>
      </c>
    </row>
    <row r="218" spans="1:7" s="114" customFormat="1" x14ac:dyDescent="0.2">
      <c r="A218" s="93" t="s">
        <v>882</v>
      </c>
      <c r="B218" s="94" t="s">
        <v>278</v>
      </c>
      <c r="C218" s="91">
        <v>8</v>
      </c>
      <c r="D218" s="105" t="s">
        <v>59</v>
      </c>
      <c r="E218" s="131"/>
      <c r="F218" s="131"/>
      <c r="G218" s="50">
        <f t="shared" si="8"/>
        <v>0</v>
      </c>
    </row>
    <row r="219" spans="1:7" s="114" customFormat="1" x14ac:dyDescent="0.2">
      <c r="A219" s="93" t="s">
        <v>883</v>
      </c>
      <c r="B219" s="94" t="s">
        <v>279</v>
      </c>
      <c r="C219" s="91">
        <v>37</v>
      </c>
      <c r="D219" s="105" t="s">
        <v>59</v>
      </c>
      <c r="E219" s="131"/>
      <c r="F219" s="131"/>
      <c r="G219" s="50">
        <f t="shared" si="8"/>
        <v>0</v>
      </c>
    </row>
    <row r="220" spans="1:7" s="114" customFormat="1" x14ac:dyDescent="0.2">
      <c r="A220" s="93" t="s">
        <v>884</v>
      </c>
      <c r="B220" s="94" t="s">
        <v>280</v>
      </c>
      <c r="C220" s="91">
        <v>8</v>
      </c>
      <c r="D220" s="105" t="s">
        <v>59</v>
      </c>
      <c r="E220" s="131"/>
      <c r="F220" s="131"/>
      <c r="G220" s="50">
        <f t="shared" si="8"/>
        <v>0</v>
      </c>
    </row>
    <row r="221" spans="1:7" s="114" customFormat="1" x14ac:dyDescent="0.2">
      <c r="A221" s="93" t="s">
        <v>885</v>
      </c>
      <c r="B221" s="94" t="s">
        <v>281</v>
      </c>
      <c r="C221" s="91">
        <v>10</v>
      </c>
      <c r="D221" s="105" t="s">
        <v>59</v>
      </c>
      <c r="E221" s="131"/>
      <c r="F221" s="131"/>
      <c r="G221" s="50">
        <f t="shared" si="8"/>
        <v>0</v>
      </c>
    </row>
    <row r="222" spans="1:7" s="114" customFormat="1" x14ac:dyDescent="0.2">
      <c r="A222" s="93" t="s">
        <v>886</v>
      </c>
      <c r="B222" s="94" t="s">
        <v>282</v>
      </c>
      <c r="C222" s="91">
        <v>1</v>
      </c>
      <c r="D222" s="105" t="s">
        <v>59</v>
      </c>
      <c r="E222" s="131"/>
      <c r="F222" s="131"/>
      <c r="G222" s="50">
        <f t="shared" si="8"/>
        <v>0</v>
      </c>
    </row>
    <row r="223" spans="1:7" s="114" customFormat="1" x14ac:dyDescent="0.2">
      <c r="A223" s="93" t="s">
        <v>887</v>
      </c>
      <c r="B223" s="94" t="s">
        <v>283</v>
      </c>
      <c r="C223" s="91">
        <v>85</v>
      </c>
      <c r="D223" s="105" t="s">
        <v>59</v>
      </c>
      <c r="E223" s="131"/>
      <c r="F223" s="131"/>
      <c r="G223" s="50">
        <f t="shared" si="8"/>
        <v>0</v>
      </c>
    </row>
    <row r="224" spans="1:7" s="114" customFormat="1" x14ac:dyDescent="0.2">
      <c r="A224" s="93" t="s">
        <v>888</v>
      </c>
      <c r="B224" s="94" t="s">
        <v>284</v>
      </c>
      <c r="C224" s="91">
        <v>42</v>
      </c>
      <c r="D224" s="105" t="s">
        <v>59</v>
      </c>
      <c r="E224" s="131"/>
      <c r="F224" s="131"/>
      <c r="G224" s="50">
        <f t="shared" si="8"/>
        <v>0</v>
      </c>
    </row>
    <row r="225" spans="1:7" s="114" customFormat="1" x14ac:dyDescent="0.2">
      <c r="A225" s="93" t="s">
        <v>889</v>
      </c>
      <c r="B225" s="94" t="s">
        <v>285</v>
      </c>
      <c r="C225" s="91">
        <v>42</v>
      </c>
      <c r="D225" s="105" t="s">
        <v>59</v>
      </c>
      <c r="E225" s="131"/>
      <c r="F225" s="131"/>
      <c r="G225" s="50">
        <f t="shared" si="8"/>
        <v>0</v>
      </c>
    </row>
    <row r="226" spans="1:7" s="114" customFormat="1" x14ac:dyDescent="0.2">
      <c r="A226" s="93" t="s">
        <v>890</v>
      </c>
      <c r="B226" s="94" t="s">
        <v>286</v>
      </c>
      <c r="C226" s="91">
        <v>8</v>
      </c>
      <c r="D226" s="105" t="s">
        <v>59</v>
      </c>
      <c r="E226" s="131"/>
      <c r="F226" s="131"/>
      <c r="G226" s="50">
        <f t="shared" si="8"/>
        <v>0</v>
      </c>
    </row>
    <row r="227" spans="1:7" x14ac:dyDescent="0.2">
      <c r="A227" s="95">
        <v>15</v>
      </c>
      <c r="B227" s="96" t="s">
        <v>60</v>
      </c>
      <c r="C227" s="55"/>
      <c r="D227" s="56"/>
      <c r="E227" s="100"/>
      <c r="F227" s="100"/>
      <c r="G227" s="50"/>
    </row>
    <row r="228" spans="1:7" x14ac:dyDescent="0.2">
      <c r="A228" s="93" t="s">
        <v>891</v>
      </c>
      <c r="B228" s="94" t="s">
        <v>130</v>
      </c>
      <c r="C228" s="91">
        <v>14</v>
      </c>
      <c r="D228" s="105" t="s">
        <v>57</v>
      </c>
      <c r="E228" s="131"/>
      <c r="F228" s="131"/>
      <c r="G228" s="50">
        <f t="shared" si="8"/>
        <v>0</v>
      </c>
    </row>
    <row r="229" spans="1:7" x14ac:dyDescent="0.2">
      <c r="A229" s="93" t="s">
        <v>892</v>
      </c>
      <c r="B229" s="94" t="s">
        <v>187</v>
      </c>
      <c r="C229" s="91">
        <v>1</v>
      </c>
      <c r="D229" s="92" t="s">
        <v>123</v>
      </c>
      <c r="E229" s="99" t="s">
        <v>66</v>
      </c>
      <c r="F229" s="131"/>
      <c r="G229" s="50">
        <f t="shared" si="8"/>
        <v>0</v>
      </c>
    </row>
    <row r="230" spans="1:7" x14ac:dyDescent="0.2">
      <c r="A230" s="93" t="s">
        <v>893</v>
      </c>
      <c r="B230" s="94" t="s">
        <v>747</v>
      </c>
      <c r="C230" s="91">
        <v>630</v>
      </c>
      <c r="D230" s="92" t="s">
        <v>57</v>
      </c>
      <c r="E230" s="99" t="s">
        <v>66</v>
      </c>
      <c r="F230" s="131"/>
      <c r="G230" s="50">
        <f t="shared" ref="G230:G231" si="9">SUMPRODUCT(E230:F230)*C230</f>
        <v>0</v>
      </c>
    </row>
    <row r="231" spans="1:7" s="14" customFormat="1" x14ac:dyDescent="0.2">
      <c r="A231" s="93" t="s">
        <v>894</v>
      </c>
      <c r="B231" s="94" t="s">
        <v>72</v>
      </c>
      <c r="C231" s="91">
        <v>630</v>
      </c>
      <c r="D231" s="92" t="s">
        <v>57</v>
      </c>
      <c r="E231" s="131"/>
      <c r="F231" s="131"/>
      <c r="G231" s="50">
        <f t="shared" si="9"/>
        <v>0</v>
      </c>
    </row>
    <row r="232" spans="1:7" x14ac:dyDescent="0.2">
      <c r="A232" s="41"/>
      <c r="B232" s="139" t="s">
        <v>13</v>
      </c>
      <c r="C232" s="139"/>
      <c r="D232" s="140"/>
      <c r="E232" s="101">
        <f>SUMPRODUCT(E16:E231,$C16:$C231)</f>
        <v>0</v>
      </c>
      <c r="F232" s="101">
        <f>SUMPRODUCT(F16:F231,$C16:$C231)</f>
        <v>0</v>
      </c>
      <c r="G232" s="16">
        <f>SUM(G16:G231)</f>
        <v>0</v>
      </c>
    </row>
    <row r="233" spans="1:7" x14ac:dyDescent="0.2">
      <c r="A233" s="42" t="s">
        <v>309</v>
      </c>
      <c r="B233" s="43" t="s">
        <v>830</v>
      </c>
      <c r="C233" s="44"/>
      <c r="D233" s="45"/>
      <c r="E233" s="97"/>
      <c r="F233" s="97"/>
      <c r="G233" s="46"/>
    </row>
    <row r="234" spans="1:7" x14ac:dyDescent="0.2">
      <c r="A234" s="103">
        <v>1</v>
      </c>
      <c r="B234" s="104" t="s">
        <v>832</v>
      </c>
      <c r="C234" s="91"/>
      <c r="D234" s="105"/>
      <c r="E234" s="99"/>
      <c r="F234" s="99"/>
      <c r="G234" s="50"/>
    </row>
    <row r="235" spans="1:7" ht="25.5" x14ac:dyDescent="0.2">
      <c r="A235" s="93" t="s">
        <v>16</v>
      </c>
      <c r="B235" s="94" t="s">
        <v>831</v>
      </c>
      <c r="C235" s="91">
        <v>8</v>
      </c>
      <c r="D235" s="105" t="s">
        <v>59</v>
      </c>
      <c r="E235" s="131"/>
      <c r="F235" s="131"/>
      <c r="G235" s="50">
        <f>SUMPRODUCT(E235:F235)*C235</f>
        <v>0</v>
      </c>
    </row>
    <row r="236" spans="1:7" x14ac:dyDescent="0.2">
      <c r="A236" s="103">
        <v>2</v>
      </c>
      <c r="B236" s="104" t="s">
        <v>833</v>
      </c>
      <c r="C236" s="91"/>
      <c r="D236" s="105"/>
      <c r="E236" s="99"/>
      <c r="F236" s="99"/>
      <c r="G236" s="50"/>
    </row>
    <row r="237" spans="1:7" ht="25.5" x14ac:dyDescent="0.2">
      <c r="A237" s="93" t="s">
        <v>62</v>
      </c>
      <c r="B237" s="94" t="s">
        <v>834</v>
      </c>
      <c r="C237" s="91">
        <v>4</v>
      </c>
      <c r="D237" s="105" t="s">
        <v>59</v>
      </c>
      <c r="E237" s="131"/>
      <c r="F237" s="131"/>
      <c r="G237" s="50">
        <f>SUMPRODUCT(E237:F237)*C237</f>
        <v>0</v>
      </c>
    </row>
    <row r="238" spans="1:7" x14ac:dyDescent="0.2">
      <c r="A238" s="93" t="s">
        <v>63</v>
      </c>
      <c r="B238" s="94" t="s">
        <v>835</v>
      </c>
      <c r="C238" s="91">
        <v>3</v>
      </c>
      <c r="D238" s="105" t="s">
        <v>59</v>
      </c>
      <c r="E238" s="131"/>
      <c r="F238" s="131"/>
      <c r="G238" s="50">
        <f t="shared" ref="G238:G240" si="10">SUMPRODUCT(E238:F238)*C238</f>
        <v>0</v>
      </c>
    </row>
    <row r="239" spans="1:7" x14ac:dyDescent="0.2">
      <c r="A239" s="93" t="s">
        <v>369</v>
      </c>
      <c r="B239" s="94" t="s">
        <v>836</v>
      </c>
      <c r="C239" s="91">
        <v>1</v>
      </c>
      <c r="D239" s="105" t="s">
        <v>59</v>
      </c>
      <c r="E239" s="131"/>
      <c r="F239" s="131"/>
      <c r="G239" s="50">
        <f t="shared" si="10"/>
        <v>0</v>
      </c>
    </row>
    <row r="240" spans="1:7" x14ac:dyDescent="0.2">
      <c r="A240" s="93" t="s">
        <v>371</v>
      </c>
      <c r="B240" s="94" t="s">
        <v>837</v>
      </c>
      <c r="C240" s="91">
        <v>4</v>
      </c>
      <c r="D240" s="105" t="s">
        <v>59</v>
      </c>
      <c r="E240" s="131"/>
      <c r="F240" s="131"/>
      <c r="G240" s="50">
        <f t="shared" si="10"/>
        <v>0</v>
      </c>
    </row>
    <row r="241" spans="1:8" x14ac:dyDescent="0.2">
      <c r="A241" s="41"/>
      <c r="B241" s="139" t="s">
        <v>838</v>
      </c>
      <c r="C241" s="139"/>
      <c r="D241" s="140"/>
      <c r="E241" s="101">
        <f>SUMPRODUCT(E234:E240,$C234:$C240)</f>
        <v>0</v>
      </c>
      <c r="F241" s="101">
        <f>SUMPRODUCT(F234:F240,$C234:$C240)</f>
        <v>0</v>
      </c>
      <c r="G241" s="16">
        <f>SUM(G235:G240)</f>
        <v>0</v>
      </c>
    </row>
    <row r="242" spans="1:8" x14ac:dyDescent="0.2">
      <c r="A242" s="42" t="s">
        <v>12</v>
      </c>
      <c r="B242" s="43" t="s">
        <v>310</v>
      </c>
      <c r="C242" s="44"/>
      <c r="D242" s="45"/>
      <c r="E242" s="97"/>
      <c r="F242" s="97"/>
      <c r="G242" s="46"/>
    </row>
    <row r="243" spans="1:8" x14ac:dyDescent="0.2">
      <c r="A243" s="103">
        <v>1</v>
      </c>
      <c r="B243" s="104" t="s">
        <v>311</v>
      </c>
      <c r="C243" s="91"/>
      <c r="D243" s="105"/>
      <c r="E243" s="99"/>
      <c r="F243" s="99"/>
      <c r="G243" s="50"/>
    </row>
    <row r="244" spans="1:8" x14ac:dyDescent="0.2">
      <c r="A244" s="93" t="s">
        <v>16</v>
      </c>
      <c r="B244" s="94" t="s">
        <v>312</v>
      </c>
      <c r="C244" s="91">
        <v>450</v>
      </c>
      <c r="D244" s="105" t="s">
        <v>313</v>
      </c>
      <c r="E244" s="131"/>
      <c r="F244" s="131"/>
      <c r="G244" s="50">
        <f t="shared" ref="G244:G271" si="11">SUMPRODUCT(E244:F244)*C244</f>
        <v>0</v>
      </c>
    </row>
    <row r="245" spans="1:8" s="15" customFormat="1" ht="12.75" x14ac:dyDescent="0.2">
      <c r="A245" s="93" t="s">
        <v>17</v>
      </c>
      <c r="B245" s="94" t="s">
        <v>314</v>
      </c>
      <c r="C245" s="91">
        <v>10</v>
      </c>
      <c r="D245" s="105" t="s">
        <v>216</v>
      </c>
      <c r="E245" s="131"/>
      <c r="F245" s="131"/>
      <c r="G245" s="50">
        <f t="shared" si="11"/>
        <v>0</v>
      </c>
      <c r="H245" s="16"/>
    </row>
    <row r="246" spans="1:8" x14ac:dyDescent="0.2">
      <c r="A246" s="93" t="s">
        <v>67</v>
      </c>
      <c r="B246" s="94" t="s">
        <v>315</v>
      </c>
      <c r="C246" s="91">
        <v>80</v>
      </c>
      <c r="D246" s="105" t="s">
        <v>57</v>
      </c>
      <c r="E246" s="131"/>
      <c r="F246" s="131"/>
      <c r="G246" s="50">
        <f t="shared" si="11"/>
        <v>0</v>
      </c>
    </row>
    <row r="247" spans="1:8" ht="38.25" x14ac:dyDescent="0.2">
      <c r="A247" s="93" t="s">
        <v>68</v>
      </c>
      <c r="B247" s="94" t="s">
        <v>316</v>
      </c>
      <c r="C247" s="91">
        <v>1</v>
      </c>
      <c r="D247" s="105" t="s">
        <v>216</v>
      </c>
      <c r="E247" s="131"/>
      <c r="F247" s="131"/>
      <c r="G247" s="50">
        <f t="shared" si="11"/>
        <v>0</v>
      </c>
    </row>
    <row r="248" spans="1:8" ht="38.25" x14ac:dyDescent="0.2">
      <c r="A248" s="93" t="s">
        <v>69</v>
      </c>
      <c r="B248" s="94" t="s">
        <v>317</v>
      </c>
      <c r="C248" s="91">
        <v>1</v>
      </c>
      <c r="D248" s="105" t="s">
        <v>216</v>
      </c>
      <c r="E248" s="131"/>
      <c r="F248" s="131"/>
      <c r="G248" s="50">
        <f t="shared" si="11"/>
        <v>0</v>
      </c>
    </row>
    <row r="249" spans="1:8" ht="38.25" x14ac:dyDescent="0.2">
      <c r="A249" s="93" t="s">
        <v>70</v>
      </c>
      <c r="B249" s="94" t="s">
        <v>318</v>
      </c>
      <c r="C249" s="91">
        <v>1</v>
      </c>
      <c r="D249" s="105" t="s">
        <v>216</v>
      </c>
      <c r="E249" s="131"/>
      <c r="F249" s="131"/>
      <c r="G249" s="50">
        <f t="shared" si="11"/>
        <v>0</v>
      </c>
    </row>
    <row r="250" spans="1:8" ht="38.25" x14ac:dyDescent="0.2">
      <c r="A250" s="93" t="s">
        <v>71</v>
      </c>
      <c r="B250" s="94" t="s">
        <v>319</v>
      </c>
      <c r="C250" s="91">
        <v>2</v>
      </c>
      <c r="D250" s="105" t="s">
        <v>216</v>
      </c>
      <c r="E250" s="131"/>
      <c r="F250" s="131"/>
      <c r="G250" s="50">
        <f t="shared" si="11"/>
        <v>0</v>
      </c>
    </row>
    <row r="251" spans="1:8" ht="38.25" x14ac:dyDescent="0.2">
      <c r="A251" s="93" t="s">
        <v>103</v>
      </c>
      <c r="B251" s="94" t="s">
        <v>320</v>
      </c>
      <c r="C251" s="91">
        <v>3</v>
      </c>
      <c r="D251" s="105" t="s">
        <v>216</v>
      </c>
      <c r="E251" s="131"/>
      <c r="F251" s="131"/>
      <c r="G251" s="50">
        <f t="shared" si="11"/>
        <v>0</v>
      </c>
    </row>
    <row r="252" spans="1:8" ht="38.25" x14ac:dyDescent="0.2">
      <c r="A252" s="93" t="s">
        <v>321</v>
      </c>
      <c r="B252" s="94" t="s">
        <v>322</v>
      </c>
      <c r="C252" s="91">
        <v>2</v>
      </c>
      <c r="D252" s="105" t="s">
        <v>216</v>
      </c>
      <c r="E252" s="131"/>
      <c r="F252" s="131"/>
      <c r="G252" s="50">
        <f t="shared" si="11"/>
        <v>0</v>
      </c>
    </row>
    <row r="253" spans="1:8" x14ac:dyDescent="0.2">
      <c r="A253" s="93" t="s">
        <v>323</v>
      </c>
      <c r="B253" s="94" t="s">
        <v>324</v>
      </c>
      <c r="C253" s="91">
        <v>6</v>
      </c>
      <c r="D253" s="105" t="s">
        <v>313</v>
      </c>
      <c r="E253" s="131"/>
      <c r="F253" s="131"/>
      <c r="G253" s="50">
        <f t="shared" si="11"/>
        <v>0</v>
      </c>
    </row>
    <row r="254" spans="1:8" x14ac:dyDescent="0.2">
      <c r="A254" s="93" t="s">
        <v>325</v>
      </c>
      <c r="B254" s="94" t="s">
        <v>326</v>
      </c>
      <c r="C254" s="91">
        <v>12</v>
      </c>
      <c r="D254" s="105" t="s">
        <v>313</v>
      </c>
      <c r="E254" s="131"/>
      <c r="F254" s="131"/>
      <c r="G254" s="50">
        <f t="shared" si="11"/>
        <v>0</v>
      </c>
    </row>
    <row r="255" spans="1:8" x14ac:dyDescent="0.2">
      <c r="A255" s="93" t="s">
        <v>327</v>
      </c>
      <c r="B255" s="94" t="s">
        <v>328</v>
      </c>
      <c r="C255" s="91">
        <v>40</v>
      </c>
      <c r="D255" s="105" t="s">
        <v>74</v>
      </c>
      <c r="E255" s="131"/>
      <c r="F255" s="131"/>
      <c r="G255" s="50">
        <f t="shared" si="11"/>
        <v>0</v>
      </c>
    </row>
    <row r="256" spans="1:8" x14ac:dyDescent="0.2">
      <c r="A256" s="93" t="s">
        <v>329</v>
      </c>
      <c r="B256" s="94" t="s">
        <v>330</v>
      </c>
      <c r="C256" s="91">
        <v>40</v>
      </c>
      <c r="D256" s="105" t="s">
        <v>74</v>
      </c>
      <c r="E256" s="131"/>
      <c r="F256" s="131"/>
      <c r="G256" s="50">
        <f t="shared" si="11"/>
        <v>0</v>
      </c>
    </row>
    <row r="257" spans="1:7" x14ac:dyDescent="0.2">
      <c r="A257" s="93" t="s">
        <v>331</v>
      </c>
      <c r="B257" s="94" t="s">
        <v>332</v>
      </c>
      <c r="C257" s="91">
        <v>1</v>
      </c>
      <c r="D257" s="105" t="s">
        <v>216</v>
      </c>
      <c r="E257" s="131"/>
      <c r="F257" s="131"/>
      <c r="G257" s="50">
        <f t="shared" si="11"/>
        <v>0</v>
      </c>
    </row>
    <row r="258" spans="1:7" x14ac:dyDescent="0.2">
      <c r="A258" s="93" t="s">
        <v>333</v>
      </c>
      <c r="B258" s="94" t="s">
        <v>334</v>
      </c>
      <c r="C258" s="91">
        <v>20</v>
      </c>
      <c r="D258" s="105" t="s">
        <v>216</v>
      </c>
      <c r="E258" s="131"/>
      <c r="F258" s="131"/>
      <c r="G258" s="50">
        <f t="shared" si="11"/>
        <v>0</v>
      </c>
    </row>
    <row r="259" spans="1:7" x14ac:dyDescent="0.2">
      <c r="A259" s="93" t="s">
        <v>335</v>
      </c>
      <c r="B259" s="94" t="s">
        <v>336</v>
      </c>
      <c r="C259" s="91">
        <v>20</v>
      </c>
      <c r="D259" s="105" t="s">
        <v>74</v>
      </c>
      <c r="E259" s="131"/>
      <c r="F259" s="131"/>
      <c r="G259" s="50">
        <f t="shared" si="11"/>
        <v>0</v>
      </c>
    </row>
    <row r="260" spans="1:7" x14ac:dyDescent="0.2">
      <c r="A260" s="93" t="s">
        <v>337</v>
      </c>
      <c r="B260" s="94" t="s">
        <v>338</v>
      </c>
      <c r="C260" s="91">
        <v>4</v>
      </c>
      <c r="D260" s="105" t="s">
        <v>313</v>
      </c>
      <c r="E260" s="131"/>
      <c r="F260" s="131"/>
      <c r="G260" s="50">
        <f t="shared" si="11"/>
        <v>0</v>
      </c>
    </row>
    <row r="261" spans="1:7" x14ac:dyDescent="0.2">
      <c r="A261" s="93" t="s">
        <v>339</v>
      </c>
      <c r="B261" s="94" t="s">
        <v>340</v>
      </c>
      <c r="C261" s="91">
        <v>40</v>
      </c>
      <c r="D261" s="105" t="s">
        <v>74</v>
      </c>
      <c r="E261" s="131"/>
      <c r="F261" s="131"/>
      <c r="G261" s="50">
        <f t="shared" si="11"/>
        <v>0</v>
      </c>
    </row>
    <row r="262" spans="1:7" x14ac:dyDescent="0.2">
      <c r="A262" s="93" t="s">
        <v>341</v>
      </c>
      <c r="B262" s="94" t="s">
        <v>342</v>
      </c>
      <c r="C262" s="91">
        <v>3</v>
      </c>
      <c r="D262" s="105" t="s">
        <v>58</v>
      </c>
      <c r="E262" s="131"/>
      <c r="F262" s="131"/>
      <c r="G262" s="50">
        <f t="shared" si="11"/>
        <v>0</v>
      </c>
    </row>
    <row r="263" spans="1:7" x14ac:dyDescent="0.2">
      <c r="A263" s="93" t="s">
        <v>343</v>
      </c>
      <c r="B263" s="94" t="s">
        <v>344</v>
      </c>
      <c r="C263" s="91">
        <v>2</v>
      </c>
      <c r="D263" s="105" t="s">
        <v>345</v>
      </c>
      <c r="E263" s="131"/>
      <c r="F263" s="131"/>
      <c r="G263" s="50">
        <f t="shared" si="11"/>
        <v>0</v>
      </c>
    </row>
    <row r="264" spans="1:7" x14ac:dyDescent="0.2">
      <c r="A264" s="93" t="s">
        <v>346</v>
      </c>
      <c r="B264" s="94" t="s">
        <v>347</v>
      </c>
      <c r="C264" s="91">
        <v>8</v>
      </c>
      <c r="D264" s="105" t="s">
        <v>216</v>
      </c>
      <c r="E264" s="131"/>
      <c r="F264" s="131"/>
      <c r="G264" s="50">
        <f t="shared" si="11"/>
        <v>0</v>
      </c>
    </row>
    <row r="265" spans="1:7" x14ac:dyDescent="0.2">
      <c r="A265" s="93" t="s">
        <v>348</v>
      </c>
      <c r="B265" s="94" t="s">
        <v>349</v>
      </c>
      <c r="C265" s="91">
        <v>1</v>
      </c>
      <c r="D265" s="105" t="s">
        <v>216</v>
      </c>
      <c r="E265" s="131"/>
      <c r="F265" s="131"/>
      <c r="G265" s="50">
        <f t="shared" si="11"/>
        <v>0</v>
      </c>
    </row>
    <row r="266" spans="1:7" ht="25.5" x14ac:dyDescent="0.2">
      <c r="A266" s="93" t="s">
        <v>350</v>
      </c>
      <c r="B266" s="94" t="s">
        <v>351</v>
      </c>
      <c r="C266" s="91">
        <v>10</v>
      </c>
      <c r="D266" s="105" t="s">
        <v>74</v>
      </c>
      <c r="E266" s="131"/>
      <c r="F266" s="131"/>
      <c r="G266" s="50">
        <f t="shared" si="11"/>
        <v>0</v>
      </c>
    </row>
    <row r="267" spans="1:7" x14ac:dyDescent="0.2">
      <c r="A267" s="93" t="s">
        <v>352</v>
      </c>
      <c r="B267" s="94" t="s">
        <v>353</v>
      </c>
      <c r="C267" s="91">
        <v>10</v>
      </c>
      <c r="D267" s="105" t="s">
        <v>74</v>
      </c>
      <c r="E267" s="131"/>
      <c r="F267" s="131"/>
      <c r="G267" s="50">
        <f t="shared" si="11"/>
        <v>0</v>
      </c>
    </row>
    <row r="268" spans="1:7" x14ac:dyDescent="0.2">
      <c r="A268" s="93" t="s">
        <v>354</v>
      </c>
      <c r="B268" s="94" t="s">
        <v>355</v>
      </c>
      <c r="C268" s="91">
        <v>3</v>
      </c>
      <c r="D268" s="105" t="s">
        <v>57</v>
      </c>
      <c r="E268" s="131"/>
      <c r="F268" s="131"/>
      <c r="G268" s="50">
        <f t="shared" si="11"/>
        <v>0</v>
      </c>
    </row>
    <row r="269" spans="1:7" ht="38.25" x14ac:dyDescent="0.2">
      <c r="A269" s="93" t="s">
        <v>356</v>
      </c>
      <c r="B269" s="94" t="s">
        <v>357</v>
      </c>
      <c r="C269" s="91">
        <v>36</v>
      </c>
      <c r="D269" s="105" t="s">
        <v>57</v>
      </c>
      <c r="E269" s="131"/>
      <c r="F269" s="131"/>
      <c r="G269" s="50">
        <f t="shared" si="11"/>
        <v>0</v>
      </c>
    </row>
    <row r="270" spans="1:7" ht="25.5" x14ac:dyDescent="0.2">
      <c r="A270" s="93" t="s">
        <v>358</v>
      </c>
      <c r="B270" s="94" t="s">
        <v>359</v>
      </c>
      <c r="C270" s="91">
        <v>2</v>
      </c>
      <c r="D270" s="105" t="s">
        <v>104</v>
      </c>
      <c r="E270" s="131"/>
      <c r="F270" s="131"/>
      <c r="G270" s="50">
        <f t="shared" si="11"/>
        <v>0</v>
      </c>
    </row>
    <row r="271" spans="1:7" ht="25.5" x14ac:dyDescent="0.2">
      <c r="A271" s="93" t="s">
        <v>360</v>
      </c>
      <c r="B271" s="94" t="s">
        <v>361</v>
      </c>
      <c r="C271" s="91">
        <v>1</v>
      </c>
      <c r="D271" s="105" t="s">
        <v>104</v>
      </c>
      <c r="E271" s="131"/>
      <c r="F271" s="131"/>
      <c r="G271" s="50">
        <f t="shared" si="11"/>
        <v>0</v>
      </c>
    </row>
    <row r="272" spans="1:7" x14ac:dyDescent="0.2">
      <c r="A272" s="41"/>
      <c r="B272" s="139" t="s">
        <v>362</v>
      </c>
      <c r="C272" s="139"/>
      <c r="D272" s="140"/>
      <c r="E272" s="101">
        <f>SUMPRODUCT(E243:E271,C243:C271)</f>
        <v>0</v>
      </c>
      <c r="F272" s="101">
        <f>SUMPRODUCT(F243:F271,C243:C271)</f>
        <v>0</v>
      </c>
      <c r="G272" s="16">
        <f>SUM(G243:G271)</f>
        <v>0</v>
      </c>
    </row>
    <row r="273" spans="1:7" x14ac:dyDescent="0.2">
      <c r="A273" s="42" t="s">
        <v>844</v>
      </c>
      <c r="B273" s="43" t="s">
        <v>363</v>
      </c>
      <c r="C273" s="44"/>
      <c r="D273" s="45"/>
      <c r="E273" s="97"/>
      <c r="F273" s="97"/>
      <c r="G273" s="46"/>
    </row>
    <row r="274" spans="1:7" x14ac:dyDescent="0.2">
      <c r="A274" s="95">
        <v>1</v>
      </c>
      <c r="B274" s="96" t="s">
        <v>364</v>
      </c>
      <c r="C274" s="55"/>
      <c r="D274" s="56"/>
      <c r="E274" s="100"/>
      <c r="F274" s="100"/>
      <c r="G274" s="50"/>
    </row>
    <row r="275" spans="1:7" x14ac:dyDescent="0.2">
      <c r="A275" s="93" t="s">
        <v>16</v>
      </c>
      <c r="B275" s="94" t="s">
        <v>365</v>
      </c>
      <c r="C275" s="91">
        <v>1</v>
      </c>
      <c r="D275" s="105" t="s">
        <v>59</v>
      </c>
      <c r="E275" s="131"/>
      <c r="F275" s="131"/>
      <c r="G275" s="50">
        <f t="shared" ref="G275:G338" si="12">SUMPRODUCT(E275:F275)*C275</f>
        <v>0</v>
      </c>
    </row>
    <row r="276" spans="1:7" x14ac:dyDescent="0.2">
      <c r="A276" s="95">
        <v>2</v>
      </c>
      <c r="B276" s="96" t="s">
        <v>366</v>
      </c>
      <c r="C276" s="55"/>
      <c r="D276" s="56"/>
      <c r="E276" s="100"/>
      <c r="F276" s="100"/>
      <c r="G276" s="50"/>
    </row>
    <row r="277" spans="1:7" ht="38.25" x14ac:dyDescent="0.2">
      <c r="A277" s="93" t="s">
        <v>62</v>
      </c>
      <c r="B277" s="94" t="s">
        <v>367</v>
      </c>
      <c r="C277" s="91">
        <v>1</v>
      </c>
      <c r="D277" s="105" t="s">
        <v>59</v>
      </c>
      <c r="E277" s="131"/>
      <c r="F277" s="131"/>
      <c r="G277" s="50">
        <f t="shared" si="12"/>
        <v>0</v>
      </c>
    </row>
    <row r="278" spans="1:7" ht="38.25" x14ac:dyDescent="0.2">
      <c r="A278" s="93" t="s">
        <v>63</v>
      </c>
      <c r="B278" s="94" t="s">
        <v>368</v>
      </c>
      <c r="C278" s="91">
        <v>3</v>
      </c>
      <c r="D278" s="105" t="s">
        <v>59</v>
      </c>
      <c r="E278" s="131"/>
      <c r="F278" s="131"/>
      <c r="G278" s="50">
        <f t="shared" si="12"/>
        <v>0</v>
      </c>
    </row>
    <row r="279" spans="1:7" ht="38.25" x14ac:dyDescent="0.2">
      <c r="A279" s="93" t="s">
        <v>369</v>
      </c>
      <c r="B279" s="94" t="s">
        <v>370</v>
      </c>
      <c r="C279" s="91">
        <v>1</v>
      </c>
      <c r="D279" s="105" t="s">
        <v>59</v>
      </c>
      <c r="E279" s="131"/>
      <c r="F279" s="131"/>
      <c r="G279" s="50">
        <f t="shared" si="12"/>
        <v>0</v>
      </c>
    </row>
    <row r="280" spans="1:7" x14ac:dyDescent="0.2">
      <c r="A280" s="93" t="s">
        <v>371</v>
      </c>
      <c r="B280" s="94" t="s">
        <v>372</v>
      </c>
      <c r="C280" s="91"/>
      <c r="D280" s="105" t="s">
        <v>110</v>
      </c>
      <c r="E280" s="99"/>
      <c r="F280" s="99"/>
      <c r="G280" s="50"/>
    </row>
    <row r="281" spans="1:7" x14ac:dyDescent="0.2">
      <c r="A281" s="93" t="s">
        <v>373</v>
      </c>
      <c r="B281" s="94" t="s">
        <v>374</v>
      </c>
      <c r="C281" s="91">
        <v>1</v>
      </c>
      <c r="D281" s="105" t="s">
        <v>59</v>
      </c>
      <c r="E281" s="131"/>
      <c r="F281" s="131"/>
      <c r="G281" s="50">
        <f t="shared" si="12"/>
        <v>0</v>
      </c>
    </row>
    <row r="282" spans="1:7" x14ac:dyDescent="0.2">
      <c r="A282" s="93" t="s">
        <v>375</v>
      </c>
      <c r="B282" s="94" t="s">
        <v>376</v>
      </c>
      <c r="C282" s="91">
        <v>1</v>
      </c>
      <c r="D282" s="105" t="s">
        <v>59</v>
      </c>
      <c r="E282" s="131"/>
      <c r="F282" s="131"/>
      <c r="G282" s="50">
        <f t="shared" si="12"/>
        <v>0</v>
      </c>
    </row>
    <row r="283" spans="1:7" x14ac:dyDescent="0.2">
      <c r="A283" s="93" t="s">
        <v>377</v>
      </c>
      <c r="B283" s="94" t="s">
        <v>378</v>
      </c>
      <c r="C283" s="91">
        <v>1</v>
      </c>
      <c r="D283" s="105" t="s">
        <v>59</v>
      </c>
      <c r="E283" s="131"/>
      <c r="F283" s="131"/>
      <c r="G283" s="50">
        <f t="shared" si="12"/>
        <v>0</v>
      </c>
    </row>
    <row r="284" spans="1:7" x14ac:dyDescent="0.2">
      <c r="A284" s="93" t="s">
        <v>379</v>
      </c>
      <c r="B284" s="94" t="s">
        <v>380</v>
      </c>
      <c r="C284" s="91">
        <v>1</v>
      </c>
      <c r="D284" s="105" t="s">
        <v>59</v>
      </c>
      <c r="E284" s="131"/>
      <c r="F284" s="131"/>
      <c r="G284" s="50">
        <f t="shared" si="12"/>
        <v>0</v>
      </c>
    </row>
    <row r="285" spans="1:7" x14ac:dyDescent="0.2">
      <c r="A285" s="93" t="s">
        <v>381</v>
      </c>
      <c r="B285" s="94" t="s">
        <v>382</v>
      </c>
      <c r="C285" s="91"/>
      <c r="D285" s="105" t="s">
        <v>110</v>
      </c>
      <c r="E285" s="99"/>
      <c r="F285" s="99"/>
      <c r="G285" s="50"/>
    </row>
    <row r="286" spans="1:7" x14ac:dyDescent="0.2">
      <c r="A286" s="93" t="s">
        <v>383</v>
      </c>
      <c r="B286" s="94" t="s">
        <v>384</v>
      </c>
      <c r="C286" s="91">
        <v>5</v>
      </c>
      <c r="D286" s="105" t="s">
        <v>59</v>
      </c>
      <c r="E286" s="131"/>
      <c r="F286" s="131"/>
      <c r="G286" s="50">
        <f>SUMPRODUCT(E286:F286)*C286</f>
        <v>0</v>
      </c>
    </row>
    <row r="287" spans="1:7" x14ac:dyDescent="0.2">
      <c r="A287" s="93" t="s">
        <v>385</v>
      </c>
      <c r="B287" s="94" t="s">
        <v>386</v>
      </c>
      <c r="C287" s="91">
        <v>3</v>
      </c>
      <c r="D287" s="105" t="s">
        <v>59</v>
      </c>
      <c r="E287" s="131"/>
      <c r="F287" s="131"/>
      <c r="G287" s="50">
        <f t="shared" ref="G287:G290" si="13">SUMPRODUCT(E287:F287)*C287</f>
        <v>0</v>
      </c>
    </row>
    <row r="288" spans="1:7" x14ac:dyDescent="0.2">
      <c r="A288" s="93" t="s">
        <v>387</v>
      </c>
      <c r="B288" s="94" t="s">
        <v>388</v>
      </c>
      <c r="C288" s="91">
        <v>3</v>
      </c>
      <c r="D288" s="105" t="s">
        <v>59</v>
      </c>
      <c r="E288" s="131"/>
      <c r="F288" s="131"/>
      <c r="G288" s="50">
        <f t="shared" si="13"/>
        <v>0</v>
      </c>
    </row>
    <row r="289" spans="1:7" x14ac:dyDescent="0.2">
      <c r="A289" s="93" t="s">
        <v>389</v>
      </c>
      <c r="B289" s="94" t="s">
        <v>390</v>
      </c>
      <c r="C289" s="91">
        <v>3</v>
      </c>
      <c r="D289" s="105" t="s">
        <v>59</v>
      </c>
      <c r="E289" s="131"/>
      <c r="F289" s="131"/>
      <c r="G289" s="50">
        <f t="shared" si="13"/>
        <v>0</v>
      </c>
    </row>
    <row r="290" spans="1:7" x14ac:dyDescent="0.2">
      <c r="A290" s="93" t="s">
        <v>391</v>
      </c>
      <c r="B290" s="94" t="s">
        <v>392</v>
      </c>
      <c r="C290" s="91">
        <v>3</v>
      </c>
      <c r="D290" s="105" t="s">
        <v>59</v>
      </c>
      <c r="E290" s="131"/>
      <c r="F290" s="131"/>
      <c r="G290" s="50">
        <f t="shared" si="13"/>
        <v>0</v>
      </c>
    </row>
    <row r="291" spans="1:7" x14ac:dyDescent="0.2">
      <c r="A291" s="93" t="s">
        <v>393</v>
      </c>
      <c r="B291" s="94" t="s">
        <v>394</v>
      </c>
      <c r="C291" s="91"/>
      <c r="D291" s="105" t="s">
        <v>110</v>
      </c>
      <c r="E291" s="99"/>
      <c r="F291" s="99"/>
      <c r="G291" s="50"/>
    </row>
    <row r="292" spans="1:7" x14ac:dyDescent="0.2">
      <c r="A292" s="93" t="s">
        <v>395</v>
      </c>
      <c r="B292" s="94" t="s">
        <v>396</v>
      </c>
      <c r="C292" s="91">
        <v>10</v>
      </c>
      <c r="D292" s="105" t="s">
        <v>59</v>
      </c>
      <c r="E292" s="131"/>
      <c r="F292" s="131"/>
      <c r="G292" s="50">
        <f t="shared" si="12"/>
        <v>0</v>
      </c>
    </row>
    <row r="293" spans="1:7" x14ac:dyDescent="0.2">
      <c r="A293" s="93" t="s">
        <v>397</v>
      </c>
      <c r="B293" s="94" t="s">
        <v>398</v>
      </c>
      <c r="C293" s="91">
        <v>20</v>
      </c>
      <c r="D293" s="105" t="s">
        <v>59</v>
      </c>
      <c r="E293" s="131"/>
      <c r="F293" s="131"/>
      <c r="G293" s="50">
        <f t="shared" si="12"/>
        <v>0</v>
      </c>
    </row>
    <row r="294" spans="1:7" x14ac:dyDescent="0.2">
      <c r="A294" s="93" t="s">
        <v>399</v>
      </c>
      <c r="B294" s="94" t="s">
        <v>400</v>
      </c>
      <c r="C294" s="91">
        <v>30</v>
      </c>
      <c r="D294" s="105" t="s">
        <v>59</v>
      </c>
      <c r="E294" s="131"/>
      <c r="F294" s="131"/>
      <c r="G294" s="50">
        <f t="shared" si="12"/>
        <v>0</v>
      </c>
    </row>
    <row r="295" spans="1:7" x14ac:dyDescent="0.2">
      <c r="A295" s="93" t="s">
        <v>401</v>
      </c>
      <c r="B295" s="94" t="s">
        <v>402</v>
      </c>
      <c r="C295" s="91">
        <v>15</v>
      </c>
      <c r="D295" s="105" t="s">
        <v>59</v>
      </c>
      <c r="E295" s="131"/>
      <c r="F295" s="131"/>
      <c r="G295" s="50">
        <f t="shared" si="12"/>
        <v>0</v>
      </c>
    </row>
    <row r="296" spans="1:7" x14ac:dyDescent="0.2">
      <c r="A296" s="93" t="s">
        <v>403</v>
      </c>
      <c r="B296" s="94" t="s">
        <v>404</v>
      </c>
      <c r="C296" s="91"/>
      <c r="D296" s="105" t="s">
        <v>110</v>
      </c>
      <c r="E296" s="99"/>
      <c r="F296" s="99"/>
      <c r="G296" s="50"/>
    </row>
    <row r="297" spans="1:7" x14ac:dyDescent="0.2">
      <c r="A297" s="93" t="s">
        <v>405</v>
      </c>
      <c r="B297" s="94" t="s">
        <v>406</v>
      </c>
      <c r="C297" s="91">
        <v>8</v>
      </c>
      <c r="D297" s="105" t="s">
        <v>59</v>
      </c>
      <c r="E297" s="131"/>
      <c r="F297" s="131"/>
      <c r="G297" s="50">
        <f>SUMPRODUCT(E297:F297)*C297</f>
        <v>0</v>
      </c>
    </row>
    <row r="298" spans="1:7" x14ac:dyDescent="0.2">
      <c r="A298" s="93" t="s">
        <v>407</v>
      </c>
      <c r="B298" s="94" t="s">
        <v>408</v>
      </c>
      <c r="C298" s="91">
        <v>3</v>
      </c>
      <c r="D298" s="105" t="s">
        <v>59</v>
      </c>
      <c r="E298" s="131"/>
      <c r="F298" s="131"/>
      <c r="G298" s="50">
        <f t="shared" ref="G298:G303" si="14">SUMPRODUCT(E298:F298)*C298</f>
        <v>0</v>
      </c>
    </row>
    <row r="299" spans="1:7" x14ac:dyDescent="0.2">
      <c r="A299" s="93" t="s">
        <v>409</v>
      </c>
      <c r="B299" s="94" t="s">
        <v>410</v>
      </c>
      <c r="C299" s="91">
        <v>12</v>
      </c>
      <c r="D299" s="105" t="s">
        <v>59</v>
      </c>
      <c r="E299" s="131"/>
      <c r="F299" s="131"/>
      <c r="G299" s="50">
        <f t="shared" si="14"/>
        <v>0</v>
      </c>
    </row>
    <row r="300" spans="1:7" x14ac:dyDescent="0.2">
      <c r="A300" s="93" t="s">
        <v>411</v>
      </c>
      <c r="B300" s="94" t="s">
        <v>412</v>
      </c>
      <c r="C300" s="91">
        <v>16</v>
      </c>
      <c r="D300" s="105" t="s">
        <v>59</v>
      </c>
      <c r="E300" s="131"/>
      <c r="F300" s="131"/>
      <c r="G300" s="50">
        <f t="shared" si="14"/>
        <v>0</v>
      </c>
    </row>
    <row r="301" spans="1:7" x14ac:dyDescent="0.2">
      <c r="A301" s="93" t="s">
        <v>413</v>
      </c>
      <c r="B301" s="94" t="s">
        <v>414</v>
      </c>
      <c r="C301" s="91">
        <v>380</v>
      </c>
      <c r="D301" s="105" t="s">
        <v>74</v>
      </c>
      <c r="E301" s="131"/>
      <c r="F301" s="131"/>
      <c r="G301" s="50">
        <f t="shared" si="14"/>
        <v>0</v>
      </c>
    </row>
    <row r="302" spans="1:7" x14ac:dyDescent="0.2">
      <c r="A302" s="93" t="s">
        <v>415</v>
      </c>
      <c r="B302" s="94" t="s">
        <v>416</v>
      </c>
      <c r="C302" s="91">
        <v>200</v>
      </c>
      <c r="D302" s="105" t="s">
        <v>74</v>
      </c>
      <c r="E302" s="131"/>
      <c r="F302" s="131"/>
      <c r="G302" s="50">
        <f t="shared" si="14"/>
        <v>0</v>
      </c>
    </row>
    <row r="303" spans="1:7" x14ac:dyDescent="0.2">
      <c r="A303" s="93" t="s">
        <v>417</v>
      </c>
      <c r="B303" s="94" t="s">
        <v>418</v>
      </c>
      <c r="C303" s="91">
        <v>200</v>
      </c>
      <c r="D303" s="105" t="s">
        <v>74</v>
      </c>
      <c r="E303" s="131"/>
      <c r="F303" s="131"/>
      <c r="G303" s="50">
        <f t="shared" si="14"/>
        <v>0</v>
      </c>
    </row>
    <row r="304" spans="1:7" x14ac:dyDescent="0.2">
      <c r="A304" s="95">
        <v>3</v>
      </c>
      <c r="B304" s="96" t="s">
        <v>419</v>
      </c>
      <c r="C304" s="55"/>
      <c r="D304" s="56"/>
      <c r="E304" s="100"/>
      <c r="F304" s="100"/>
      <c r="G304" s="50"/>
    </row>
    <row r="305" spans="1:7" ht="63.75" x14ac:dyDescent="0.2">
      <c r="A305" s="93" t="s">
        <v>75</v>
      </c>
      <c r="B305" s="94" t="s">
        <v>424</v>
      </c>
      <c r="C305" s="91">
        <v>52</v>
      </c>
      <c r="D305" s="105" t="s">
        <v>59</v>
      </c>
      <c r="E305" s="131"/>
      <c r="F305" s="131"/>
      <c r="G305" s="50">
        <f t="shared" si="12"/>
        <v>0</v>
      </c>
    </row>
    <row r="306" spans="1:7" ht="25.5" x14ac:dyDescent="0.2">
      <c r="A306" s="93" t="s">
        <v>105</v>
      </c>
      <c r="B306" s="94" t="s">
        <v>426</v>
      </c>
      <c r="C306" s="91">
        <v>104</v>
      </c>
      <c r="D306" s="105" t="s">
        <v>59</v>
      </c>
      <c r="E306" s="131"/>
      <c r="F306" s="131"/>
      <c r="G306" s="50">
        <f t="shared" si="12"/>
        <v>0</v>
      </c>
    </row>
    <row r="307" spans="1:7" ht="38.25" x14ac:dyDescent="0.2">
      <c r="A307" s="93" t="s">
        <v>106</v>
      </c>
      <c r="B307" s="94" t="s">
        <v>428</v>
      </c>
      <c r="C307" s="91">
        <v>150</v>
      </c>
      <c r="D307" s="105" t="s">
        <v>59</v>
      </c>
      <c r="E307" s="131"/>
      <c r="F307" s="131"/>
      <c r="G307" s="50">
        <f t="shared" si="12"/>
        <v>0</v>
      </c>
    </row>
    <row r="308" spans="1:7" x14ac:dyDescent="0.2">
      <c r="A308" s="93" t="s">
        <v>420</v>
      </c>
      <c r="B308" s="94" t="s">
        <v>430</v>
      </c>
      <c r="C308" s="91"/>
      <c r="D308" s="105"/>
      <c r="E308" s="99"/>
      <c r="F308" s="99"/>
      <c r="G308" s="50"/>
    </row>
    <row r="309" spans="1:7" x14ac:dyDescent="0.2">
      <c r="A309" s="93" t="s">
        <v>925</v>
      </c>
      <c r="B309" s="94" t="s">
        <v>431</v>
      </c>
      <c r="C309" s="91">
        <v>900</v>
      </c>
      <c r="D309" s="105" t="s">
        <v>74</v>
      </c>
      <c r="E309" s="131"/>
      <c r="F309" s="131"/>
      <c r="G309" s="50">
        <f t="shared" si="12"/>
        <v>0</v>
      </c>
    </row>
    <row r="310" spans="1:7" x14ac:dyDescent="0.2">
      <c r="A310" s="93" t="s">
        <v>926</v>
      </c>
      <c r="B310" s="94" t="s">
        <v>432</v>
      </c>
      <c r="C310" s="91">
        <v>300</v>
      </c>
      <c r="D310" s="105" t="s">
        <v>74</v>
      </c>
      <c r="E310" s="131"/>
      <c r="F310" s="131"/>
      <c r="G310" s="50">
        <f t="shared" si="12"/>
        <v>0</v>
      </c>
    </row>
    <row r="311" spans="1:7" x14ac:dyDescent="0.2">
      <c r="A311" s="93" t="s">
        <v>421</v>
      </c>
      <c r="B311" s="94" t="s">
        <v>434</v>
      </c>
      <c r="C311" s="91"/>
      <c r="D311" s="105"/>
      <c r="E311" s="99"/>
      <c r="F311" s="99"/>
      <c r="G311" s="50"/>
    </row>
    <row r="312" spans="1:7" x14ac:dyDescent="0.2">
      <c r="A312" s="93" t="s">
        <v>927</v>
      </c>
      <c r="B312" s="94" t="s">
        <v>436</v>
      </c>
      <c r="C312" s="91">
        <v>5</v>
      </c>
      <c r="D312" s="105" t="s">
        <v>59</v>
      </c>
      <c r="E312" s="131"/>
      <c r="F312" s="131"/>
      <c r="G312" s="50">
        <f t="shared" si="12"/>
        <v>0</v>
      </c>
    </row>
    <row r="313" spans="1:7" x14ac:dyDescent="0.2">
      <c r="A313" s="93" t="s">
        <v>928</v>
      </c>
      <c r="B313" s="94" t="s">
        <v>438</v>
      </c>
      <c r="C313" s="91">
        <v>2</v>
      </c>
      <c r="D313" s="105" t="s">
        <v>59</v>
      </c>
      <c r="E313" s="131"/>
      <c r="F313" s="131"/>
      <c r="G313" s="50">
        <f t="shared" si="12"/>
        <v>0</v>
      </c>
    </row>
    <row r="314" spans="1:7" x14ac:dyDescent="0.2">
      <c r="A314" s="93" t="s">
        <v>929</v>
      </c>
      <c r="B314" s="94" t="s">
        <v>440</v>
      </c>
      <c r="C314" s="91">
        <v>11</v>
      </c>
      <c r="D314" s="105" t="s">
        <v>59</v>
      </c>
      <c r="E314" s="131"/>
      <c r="F314" s="131"/>
      <c r="G314" s="50">
        <f t="shared" si="12"/>
        <v>0</v>
      </c>
    </row>
    <row r="315" spans="1:7" x14ac:dyDescent="0.2">
      <c r="A315" s="93" t="s">
        <v>930</v>
      </c>
      <c r="B315" s="94" t="s">
        <v>441</v>
      </c>
      <c r="C315" s="91">
        <v>3</v>
      </c>
      <c r="D315" s="105" t="s">
        <v>59</v>
      </c>
      <c r="E315" s="131"/>
      <c r="F315" s="131"/>
      <c r="G315" s="50">
        <f t="shared" si="12"/>
        <v>0</v>
      </c>
    </row>
    <row r="316" spans="1:7" x14ac:dyDescent="0.2">
      <c r="A316" s="93" t="s">
        <v>931</v>
      </c>
      <c r="B316" s="94" t="s">
        <v>442</v>
      </c>
      <c r="C316" s="91">
        <v>30</v>
      </c>
      <c r="D316" s="105" t="s">
        <v>59</v>
      </c>
      <c r="E316" s="131"/>
      <c r="F316" s="131"/>
      <c r="G316" s="50">
        <f t="shared" si="12"/>
        <v>0</v>
      </c>
    </row>
    <row r="317" spans="1:7" x14ac:dyDescent="0.2">
      <c r="A317" s="93" t="s">
        <v>422</v>
      </c>
      <c r="B317" s="94" t="s">
        <v>444</v>
      </c>
      <c r="C317" s="91"/>
      <c r="D317" s="105"/>
      <c r="E317" s="99"/>
      <c r="F317" s="99"/>
      <c r="G317" s="50"/>
    </row>
    <row r="318" spans="1:7" x14ac:dyDescent="0.2">
      <c r="A318" s="93" t="s">
        <v>932</v>
      </c>
      <c r="B318" s="94" t="s">
        <v>438</v>
      </c>
      <c r="C318" s="91">
        <v>10</v>
      </c>
      <c r="D318" s="105" t="s">
        <v>59</v>
      </c>
      <c r="E318" s="131"/>
      <c r="F318" s="131"/>
      <c r="G318" s="50">
        <f t="shared" si="12"/>
        <v>0</v>
      </c>
    </row>
    <row r="319" spans="1:7" x14ac:dyDescent="0.2">
      <c r="A319" s="93" t="s">
        <v>933</v>
      </c>
      <c r="B319" s="94" t="s">
        <v>445</v>
      </c>
      <c r="C319" s="91">
        <v>10</v>
      </c>
      <c r="D319" s="105" t="s">
        <v>59</v>
      </c>
      <c r="E319" s="131"/>
      <c r="F319" s="131"/>
      <c r="G319" s="50">
        <f t="shared" si="12"/>
        <v>0</v>
      </c>
    </row>
    <row r="320" spans="1:7" x14ac:dyDescent="0.2">
      <c r="A320" s="93" t="s">
        <v>934</v>
      </c>
      <c r="B320" s="94" t="s">
        <v>446</v>
      </c>
      <c r="C320" s="91">
        <v>10</v>
      </c>
      <c r="D320" s="105" t="s">
        <v>59</v>
      </c>
      <c r="E320" s="131"/>
      <c r="F320" s="131"/>
      <c r="G320" s="50">
        <f t="shared" si="12"/>
        <v>0</v>
      </c>
    </row>
    <row r="321" spans="1:7" x14ac:dyDescent="0.2">
      <c r="A321" s="93" t="s">
        <v>935</v>
      </c>
      <c r="B321" s="94" t="s">
        <v>447</v>
      </c>
      <c r="C321" s="91">
        <v>20</v>
      </c>
      <c r="D321" s="105" t="s">
        <v>59</v>
      </c>
      <c r="E321" s="131"/>
      <c r="F321" s="131"/>
      <c r="G321" s="50">
        <f t="shared" si="12"/>
        <v>0</v>
      </c>
    </row>
    <row r="322" spans="1:7" x14ac:dyDescent="0.2">
      <c r="A322" s="93" t="s">
        <v>936</v>
      </c>
      <c r="B322" s="94" t="s">
        <v>448</v>
      </c>
      <c r="C322" s="91">
        <v>6</v>
      </c>
      <c r="D322" s="105" t="s">
        <v>59</v>
      </c>
      <c r="E322" s="131"/>
      <c r="F322" s="131"/>
      <c r="G322" s="50">
        <f t="shared" si="12"/>
        <v>0</v>
      </c>
    </row>
    <row r="323" spans="1:7" x14ac:dyDescent="0.2">
      <c r="A323" s="93" t="s">
        <v>423</v>
      </c>
      <c r="B323" s="94" t="s">
        <v>450</v>
      </c>
      <c r="C323" s="91"/>
      <c r="D323" s="105"/>
      <c r="E323" s="99"/>
      <c r="F323" s="99"/>
      <c r="G323" s="50"/>
    </row>
    <row r="324" spans="1:7" x14ac:dyDescent="0.2">
      <c r="A324" s="93" t="s">
        <v>937</v>
      </c>
      <c r="B324" s="94" t="s">
        <v>438</v>
      </c>
      <c r="C324" s="91">
        <v>6</v>
      </c>
      <c r="D324" s="105" t="s">
        <v>59</v>
      </c>
      <c r="E324" s="131"/>
      <c r="F324" s="131"/>
      <c r="G324" s="50">
        <f t="shared" si="12"/>
        <v>0</v>
      </c>
    </row>
    <row r="325" spans="1:7" x14ac:dyDescent="0.2">
      <c r="A325" s="93" t="s">
        <v>938</v>
      </c>
      <c r="B325" s="94" t="s">
        <v>445</v>
      </c>
      <c r="C325" s="91">
        <v>6</v>
      </c>
      <c r="D325" s="105" t="s">
        <v>59</v>
      </c>
      <c r="E325" s="131"/>
      <c r="F325" s="131"/>
      <c r="G325" s="50">
        <f t="shared" si="12"/>
        <v>0</v>
      </c>
    </row>
    <row r="326" spans="1:7" x14ac:dyDescent="0.2">
      <c r="A326" s="93" t="s">
        <v>939</v>
      </c>
      <c r="B326" s="94" t="s">
        <v>447</v>
      </c>
      <c r="C326" s="91">
        <v>10</v>
      </c>
      <c r="D326" s="105" t="s">
        <v>59</v>
      </c>
      <c r="E326" s="131"/>
      <c r="F326" s="131"/>
      <c r="G326" s="50">
        <f t="shared" si="12"/>
        <v>0</v>
      </c>
    </row>
    <row r="327" spans="1:7" x14ac:dyDescent="0.2">
      <c r="A327" s="93" t="s">
        <v>425</v>
      </c>
      <c r="B327" s="94" t="s">
        <v>452</v>
      </c>
      <c r="C327" s="91">
        <v>20</v>
      </c>
      <c r="D327" s="105" t="s">
        <v>59</v>
      </c>
      <c r="E327" s="131"/>
      <c r="F327" s="131"/>
      <c r="G327" s="50">
        <f t="shared" si="12"/>
        <v>0</v>
      </c>
    </row>
    <row r="328" spans="1:7" x14ac:dyDescent="0.2">
      <c r="A328" s="93" t="s">
        <v>427</v>
      </c>
      <c r="B328" s="94" t="s">
        <v>454</v>
      </c>
      <c r="C328" s="91"/>
      <c r="D328" s="105"/>
      <c r="E328" s="99"/>
      <c r="F328" s="99"/>
      <c r="G328" s="50"/>
    </row>
    <row r="329" spans="1:7" x14ac:dyDescent="0.2">
      <c r="A329" s="93" t="s">
        <v>940</v>
      </c>
      <c r="B329" s="94" t="s">
        <v>455</v>
      </c>
      <c r="C329" s="91">
        <v>36</v>
      </c>
      <c r="D329" s="105" t="s">
        <v>59</v>
      </c>
      <c r="E329" s="131"/>
      <c r="F329" s="131"/>
      <c r="G329" s="50">
        <f t="shared" si="12"/>
        <v>0</v>
      </c>
    </row>
    <row r="330" spans="1:7" x14ac:dyDescent="0.2">
      <c r="A330" s="93" t="s">
        <v>941</v>
      </c>
      <c r="B330" s="94" t="s">
        <v>456</v>
      </c>
      <c r="C330" s="91">
        <v>15</v>
      </c>
      <c r="D330" s="105" t="s">
        <v>59</v>
      </c>
      <c r="E330" s="131"/>
      <c r="F330" s="131"/>
      <c r="G330" s="50">
        <f t="shared" si="12"/>
        <v>0</v>
      </c>
    </row>
    <row r="331" spans="1:7" x14ac:dyDescent="0.2">
      <c r="A331" s="93" t="s">
        <v>942</v>
      </c>
      <c r="B331" s="94" t="s">
        <v>457</v>
      </c>
      <c r="C331" s="91">
        <v>10</v>
      </c>
      <c r="D331" s="105" t="s">
        <v>59</v>
      </c>
      <c r="E331" s="131"/>
      <c r="F331" s="131"/>
      <c r="G331" s="50">
        <f t="shared" si="12"/>
        <v>0</v>
      </c>
    </row>
    <row r="332" spans="1:7" x14ac:dyDescent="0.2">
      <c r="A332" s="93" t="s">
        <v>429</v>
      </c>
      <c r="B332" s="94" t="s">
        <v>459</v>
      </c>
      <c r="C332" s="91">
        <v>5</v>
      </c>
      <c r="D332" s="105" t="s">
        <v>59</v>
      </c>
      <c r="E332" s="131"/>
      <c r="F332" s="131"/>
      <c r="G332" s="50">
        <f t="shared" si="12"/>
        <v>0</v>
      </c>
    </row>
    <row r="333" spans="1:7" x14ac:dyDescent="0.2">
      <c r="A333" s="93" t="s">
        <v>433</v>
      </c>
      <c r="B333" s="94" t="s">
        <v>461</v>
      </c>
      <c r="C333" s="91"/>
      <c r="D333" s="105"/>
      <c r="E333" s="99"/>
      <c r="F333" s="99"/>
      <c r="G333" s="50"/>
    </row>
    <row r="334" spans="1:7" x14ac:dyDescent="0.2">
      <c r="A334" s="93" t="s">
        <v>435</v>
      </c>
      <c r="B334" s="94" t="s">
        <v>455</v>
      </c>
      <c r="C334" s="91">
        <v>60</v>
      </c>
      <c r="D334" s="105" t="s">
        <v>74</v>
      </c>
      <c r="E334" s="131"/>
      <c r="F334" s="131"/>
      <c r="G334" s="50">
        <f t="shared" si="12"/>
        <v>0</v>
      </c>
    </row>
    <row r="335" spans="1:7" x14ac:dyDescent="0.2">
      <c r="A335" s="93" t="s">
        <v>437</v>
      </c>
      <c r="B335" s="94" t="s">
        <v>456</v>
      </c>
      <c r="C335" s="91">
        <v>36</v>
      </c>
      <c r="D335" s="105" t="s">
        <v>74</v>
      </c>
      <c r="E335" s="131"/>
      <c r="F335" s="131"/>
      <c r="G335" s="50">
        <f t="shared" si="12"/>
        <v>0</v>
      </c>
    </row>
    <row r="336" spans="1:7" x14ac:dyDescent="0.2">
      <c r="A336" s="93" t="s">
        <v>439</v>
      </c>
      <c r="B336" s="94" t="s">
        <v>457</v>
      </c>
      <c r="C336" s="91">
        <v>25</v>
      </c>
      <c r="D336" s="105" t="s">
        <v>74</v>
      </c>
      <c r="E336" s="131"/>
      <c r="F336" s="131"/>
      <c r="G336" s="50">
        <f t="shared" si="12"/>
        <v>0</v>
      </c>
    </row>
    <row r="337" spans="1:7" x14ac:dyDescent="0.2">
      <c r="A337" s="93" t="s">
        <v>443</v>
      </c>
      <c r="B337" s="94" t="s">
        <v>463</v>
      </c>
      <c r="C337" s="91">
        <v>30</v>
      </c>
      <c r="D337" s="105" t="s">
        <v>74</v>
      </c>
      <c r="E337" s="131"/>
      <c r="F337" s="131"/>
      <c r="G337" s="50">
        <f t="shared" si="12"/>
        <v>0</v>
      </c>
    </row>
    <row r="338" spans="1:7" x14ac:dyDescent="0.2">
      <c r="A338" s="93" t="s">
        <v>449</v>
      </c>
      <c r="B338" s="94" t="s">
        <v>465</v>
      </c>
      <c r="C338" s="91">
        <v>5</v>
      </c>
      <c r="D338" s="105" t="s">
        <v>59</v>
      </c>
      <c r="E338" s="131"/>
      <c r="F338" s="131"/>
      <c r="G338" s="50">
        <f t="shared" si="12"/>
        <v>0</v>
      </c>
    </row>
    <row r="339" spans="1:7" x14ac:dyDescent="0.2">
      <c r="A339" s="93" t="s">
        <v>451</v>
      </c>
      <c r="B339" s="94" t="s">
        <v>467</v>
      </c>
      <c r="C339" s="91">
        <v>45</v>
      </c>
      <c r="D339" s="105" t="s">
        <v>74</v>
      </c>
      <c r="E339" s="131"/>
      <c r="F339" s="131"/>
      <c r="G339" s="50">
        <f t="shared" ref="G339:G363" si="15">SUMPRODUCT(E339:F339)*C339</f>
        <v>0</v>
      </c>
    </row>
    <row r="340" spans="1:7" x14ac:dyDescent="0.2">
      <c r="A340" s="93" t="s">
        <v>453</v>
      </c>
      <c r="B340" s="94" t="s">
        <v>469</v>
      </c>
      <c r="C340" s="91">
        <v>45</v>
      </c>
      <c r="D340" s="105" t="s">
        <v>74</v>
      </c>
      <c r="E340" s="131"/>
      <c r="F340" s="131"/>
      <c r="G340" s="50">
        <f t="shared" si="15"/>
        <v>0</v>
      </c>
    </row>
    <row r="341" spans="1:7" x14ac:dyDescent="0.2">
      <c r="A341" s="93" t="s">
        <v>458</v>
      </c>
      <c r="B341" s="94" t="s">
        <v>471</v>
      </c>
      <c r="C341" s="91">
        <v>45</v>
      </c>
      <c r="D341" s="105" t="s">
        <v>74</v>
      </c>
      <c r="E341" s="131"/>
      <c r="F341" s="131"/>
      <c r="G341" s="50">
        <f t="shared" si="15"/>
        <v>0</v>
      </c>
    </row>
    <row r="342" spans="1:7" x14ac:dyDescent="0.2">
      <c r="A342" s="93" t="s">
        <v>460</v>
      </c>
      <c r="B342" s="94" t="s">
        <v>473</v>
      </c>
      <c r="C342" s="91">
        <v>30</v>
      </c>
      <c r="D342" s="105" t="s">
        <v>59</v>
      </c>
      <c r="E342" s="131"/>
      <c r="F342" s="131"/>
      <c r="G342" s="50">
        <f t="shared" si="15"/>
        <v>0</v>
      </c>
    </row>
    <row r="343" spans="1:7" x14ac:dyDescent="0.2">
      <c r="A343" s="93" t="s">
        <v>462</v>
      </c>
      <c r="B343" s="94" t="s">
        <v>475</v>
      </c>
      <c r="C343" s="91">
        <v>2</v>
      </c>
      <c r="D343" s="105" t="s">
        <v>59</v>
      </c>
      <c r="E343" s="131"/>
      <c r="F343" s="131"/>
      <c r="G343" s="50">
        <f t="shared" si="15"/>
        <v>0</v>
      </c>
    </row>
    <row r="344" spans="1:7" x14ac:dyDescent="0.2">
      <c r="A344" s="93" t="s">
        <v>464</v>
      </c>
      <c r="B344" s="94" t="s">
        <v>477</v>
      </c>
      <c r="C344" s="91">
        <v>2</v>
      </c>
      <c r="D344" s="105" t="s">
        <v>59</v>
      </c>
      <c r="E344" s="131"/>
      <c r="F344" s="131"/>
      <c r="G344" s="50">
        <f t="shared" si="15"/>
        <v>0</v>
      </c>
    </row>
    <row r="345" spans="1:7" x14ac:dyDescent="0.2">
      <c r="A345" s="93" t="s">
        <v>466</v>
      </c>
      <c r="B345" s="94" t="s">
        <v>479</v>
      </c>
      <c r="C345" s="91">
        <v>30</v>
      </c>
      <c r="D345" s="105" t="s">
        <v>59</v>
      </c>
      <c r="E345" s="131"/>
      <c r="F345" s="131"/>
      <c r="G345" s="50">
        <f t="shared" si="15"/>
        <v>0</v>
      </c>
    </row>
    <row r="346" spans="1:7" x14ac:dyDescent="0.2">
      <c r="A346" s="93" t="s">
        <v>468</v>
      </c>
      <c r="B346" s="94" t="s">
        <v>481</v>
      </c>
      <c r="C346" s="91">
        <v>3</v>
      </c>
      <c r="D346" s="105" t="s">
        <v>59</v>
      </c>
      <c r="E346" s="131"/>
      <c r="F346" s="131"/>
      <c r="G346" s="50">
        <f t="shared" si="15"/>
        <v>0</v>
      </c>
    </row>
    <row r="347" spans="1:7" x14ac:dyDescent="0.2">
      <c r="A347" s="93" t="s">
        <v>470</v>
      </c>
      <c r="B347" s="94" t="s">
        <v>483</v>
      </c>
      <c r="C347" s="91">
        <v>10</v>
      </c>
      <c r="D347" s="105" t="s">
        <v>59</v>
      </c>
      <c r="E347" s="131"/>
      <c r="F347" s="131"/>
      <c r="G347" s="50">
        <f t="shared" si="15"/>
        <v>0</v>
      </c>
    </row>
    <row r="348" spans="1:7" x14ac:dyDescent="0.2">
      <c r="A348" s="93" t="s">
        <v>472</v>
      </c>
      <c r="B348" s="94" t="s">
        <v>485</v>
      </c>
      <c r="C348" s="91">
        <v>132</v>
      </c>
      <c r="D348" s="105" t="s">
        <v>74</v>
      </c>
      <c r="E348" s="131"/>
      <c r="F348" s="131"/>
      <c r="G348" s="50">
        <f t="shared" si="15"/>
        <v>0</v>
      </c>
    </row>
    <row r="349" spans="1:7" x14ac:dyDescent="0.2">
      <c r="A349" s="93" t="s">
        <v>474</v>
      </c>
      <c r="B349" s="94" t="s">
        <v>487</v>
      </c>
      <c r="C349" s="91">
        <v>60</v>
      </c>
      <c r="D349" s="105" t="s">
        <v>59</v>
      </c>
      <c r="E349" s="131"/>
      <c r="F349" s="131"/>
      <c r="G349" s="50">
        <f t="shared" si="15"/>
        <v>0</v>
      </c>
    </row>
    <row r="350" spans="1:7" x14ac:dyDescent="0.2">
      <c r="A350" s="93" t="s">
        <v>476</v>
      </c>
      <c r="B350" s="94" t="s">
        <v>489</v>
      </c>
      <c r="C350" s="91">
        <v>10</v>
      </c>
      <c r="D350" s="105" t="s">
        <v>490</v>
      </c>
      <c r="E350" s="131"/>
      <c r="F350" s="131"/>
      <c r="G350" s="50">
        <f t="shared" si="15"/>
        <v>0</v>
      </c>
    </row>
    <row r="351" spans="1:7" x14ac:dyDescent="0.2">
      <c r="A351" s="93" t="s">
        <v>478</v>
      </c>
      <c r="B351" s="94" t="s">
        <v>492</v>
      </c>
      <c r="C351" s="91">
        <v>30</v>
      </c>
      <c r="D351" s="105" t="s">
        <v>59</v>
      </c>
      <c r="E351" s="131"/>
      <c r="F351" s="131"/>
      <c r="G351" s="50">
        <f t="shared" si="15"/>
        <v>0</v>
      </c>
    </row>
    <row r="352" spans="1:7" x14ac:dyDescent="0.2">
      <c r="A352" s="93" t="s">
        <v>480</v>
      </c>
      <c r="B352" s="94" t="s">
        <v>494</v>
      </c>
      <c r="C352" s="91">
        <v>20</v>
      </c>
      <c r="D352" s="105" t="s">
        <v>59</v>
      </c>
      <c r="E352" s="131"/>
      <c r="F352" s="131"/>
      <c r="G352" s="50">
        <f t="shared" si="15"/>
        <v>0</v>
      </c>
    </row>
    <row r="353" spans="1:7" x14ac:dyDescent="0.2">
      <c r="A353" s="93" t="s">
        <v>482</v>
      </c>
      <c r="B353" s="94" t="s">
        <v>496</v>
      </c>
      <c r="C353" s="91">
        <v>20</v>
      </c>
      <c r="D353" s="105" t="s">
        <v>59</v>
      </c>
      <c r="E353" s="131"/>
      <c r="F353" s="131"/>
      <c r="G353" s="50">
        <f t="shared" si="15"/>
        <v>0</v>
      </c>
    </row>
    <row r="354" spans="1:7" x14ac:dyDescent="0.2">
      <c r="A354" s="93" t="s">
        <v>484</v>
      </c>
      <c r="B354" s="94" t="s">
        <v>498</v>
      </c>
      <c r="C354" s="91">
        <v>40</v>
      </c>
      <c r="D354" s="105" t="s">
        <v>59</v>
      </c>
      <c r="E354" s="131"/>
      <c r="F354" s="131"/>
      <c r="G354" s="50">
        <f t="shared" si="15"/>
        <v>0</v>
      </c>
    </row>
    <row r="355" spans="1:7" x14ac:dyDescent="0.2">
      <c r="A355" s="93" t="s">
        <v>486</v>
      </c>
      <c r="B355" s="94" t="s">
        <v>500</v>
      </c>
      <c r="C355" s="91">
        <v>10</v>
      </c>
      <c r="D355" s="105" t="s">
        <v>59</v>
      </c>
      <c r="E355" s="131"/>
      <c r="F355" s="131"/>
      <c r="G355" s="50">
        <f t="shared" si="15"/>
        <v>0</v>
      </c>
    </row>
    <row r="356" spans="1:7" x14ac:dyDescent="0.2">
      <c r="A356" s="93" t="s">
        <v>488</v>
      </c>
      <c r="B356" s="94" t="s">
        <v>502</v>
      </c>
      <c r="C356" s="91">
        <v>300</v>
      </c>
      <c r="D356" s="105" t="s">
        <v>104</v>
      </c>
      <c r="E356" s="131"/>
      <c r="F356" s="131"/>
      <c r="G356" s="50">
        <f t="shared" si="15"/>
        <v>0</v>
      </c>
    </row>
    <row r="357" spans="1:7" x14ac:dyDescent="0.2">
      <c r="A357" s="93" t="s">
        <v>491</v>
      </c>
      <c r="B357" s="94" t="s">
        <v>504</v>
      </c>
      <c r="C357" s="91">
        <v>120</v>
      </c>
      <c r="D357" s="105" t="s">
        <v>74</v>
      </c>
      <c r="E357" s="131"/>
      <c r="F357" s="131"/>
      <c r="G357" s="50">
        <f t="shared" si="15"/>
        <v>0</v>
      </c>
    </row>
    <row r="358" spans="1:7" x14ac:dyDescent="0.2">
      <c r="A358" s="93" t="s">
        <v>493</v>
      </c>
      <c r="B358" s="94" t="s">
        <v>505</v>
      </c>
      <c r="C358" s="91">
        <v>125</v>
      </c>
      <c r="D358" s="105" t="s">
        <v>59</v>
      </c>
      <c r="E358" s="131"/>
      <c r="F358" s="131"/>
      <c r="G358" s="50">
        <f t="shared" si="15"/>
        <v>0</v>
      </c>
    </row>
    <row r="359" spans="1:7" x14ac:dyDescent="0.2">
      <c r="A359" s="93" t="s">
        <v>495</v>
      </c>
      <c r="B359" s="94" t="s">
        <v>506</v>
      </c>
      <c r="C359" s="91">
        <v>120</v>
      </c>
      <c r="D359" s="105" t="s">
        <v>74</v>
      </c>
      <c r="E359" s="131"/>
      <c r="F359" s="131"/>
      <c r="G359" s="50">
        <f t="shared" si="15"/>
        <v>0</v>
      </c>
    </row>
    <row r="360" spans="1:7" x14ac:dyDescent="0.2">
      <c r="A360" s="93" t="s">
        <v>497</v>
      </c>
      <c r="B360" s="94" t="s">
        <v>507</v>
      </c>
      <c r="C360" s="91">
        <v>70</v>
      </c>
      <c r="D360" s="105" t="s">
        <v>104</v>
      </c>
      <c r="E360" s="131"/>
      <c r="F360" s="131"/>
      <c r="G360" s="50">
        <f t="shared" si="15"/>
        <v>0</v>
      </c>
    </row>
    <row r="361" spans="1:7" x14ac:dyDescent="0.2">
      <c r="A361" s="93" t="s">
        <v>499</v>
      </c>
      <c r="B361" s="94" t="s">
        <v>508</v>
      </c>
      <c r="C361" s="91">
        <v>70</v>
      </c>
      <c r="D361" s="105" t="s">
        <v>104</v>
      </c>
      <c r="E361" s="131"/>
      <c r="F361" s="131"/>
      <c r="G361" s="50">
        <f t="shared" si="15"/>
        <v>0</v>
      </c>
    </row>
    <row r="362" spans="1:7" x14ac:dyDescent="0.2">
      <c r="A362" s="93" t="s">
        <v>501</v>
      </c>
      <c r="B362" s="94" t="s">
        <v>509</v>
      </c>
      <c r="C362" s="91">
        <v>3</v>
      </c>
      <c r="D362" s="105" t="s">
        <v>59</v>
      </c>
      <c r="E362" s="131"/>
      <c r="F362" s="131"/>
      <c r="G362" s="50">
        <f t="shared" si="15"/>
        <v>0</v>
      </c>
    </row>
    <row r="363" spans="1:7" x14ac:dyDescent="0.2">
      <c r="A363" s="93" t="s">
        <v>503</v>
      </c>
      <c r="B363" s="94" t="s">
        <v>510</v>
      </c>
      <c r="C363" s="91">
        <v>1</v>
      </c>
      <c r="D363" s="105" t="s">
        <v>59</v>
      </c>
      <c r="E363" s="131"/>
      <c r="F363" s="131"/>
      <c r="G363" s="50">
        <f t="shared" si="15"/>
        <v>0</v>
      </c>
    </row>
    <row r="364" spans="1:7" x14ac:dyDescent="0.2">
      <c r="A364" s="95">
        <v>4</v>
      </c>
      <c r="B364" s="96" t="s">
        <v>511</v>
      </c>
      <c r="C364" s="55"/>
      <c r="D364" s="56"/>
      <c r="E364" s="100"/>
      <c r="F364" s="100"/>
      <c r="G364" s="50"/>
    </row>
    <row r="365" spans="1:7" ht="25.5" x14ac:dyDescent="0.2">
      <c r="A365" s="93" t="s">
        <v>64</v>
      </c>
      <c r="B365" s="94" t="s">
        <v>512</v>
      </c>
      <c r="C365" s="91">
        <v>15</v>
      </c>
      <c r="D365" s="105" t="s">
        <v>59</v>
      </c>
      <c r="E365" s="131"/>
      <c r="F365" s="131"/>
      <c r="G365" s="50">
        <f t="shared" ref="G365:G370" si="16">SUMPRODUCT(E365:F365)*C365</f>
        <v>0</v>
      </c>
    </row>
    <row r="366" spans="1:7" ht="38.25" x14ac:dyDescent="0.2">
      <c r="A366" s="93" t="s">
        <v>65</v>
      </c>
      <c r="B366" s="94" t="s">
        <v>513</v>
      </c>
      <c r="C366" s="91">
        <v>5</v>
      </c>
      <c r="D366" s="105" t="s">
        <v>59</v>
      </c>
      <c r="E366" s="131"/>
      <c r="F366" s="131"/>
      <c r="G366" s="50">
        <f t="shared" si="16"/>
        <v>0</v>
      </c>
    </row>
    <row r="367" spans="1:7" ht="25.5" x14ac:dyDescent="0.2">
      <c r="A367" s="93" t="s">
        <v>76</v>
      </c>
      <c r="B367" s="94" t="s">
        <v>839</v>
      </c>
      <c r="C367" s="91">
        <v>4</v>
      </c>
      <c r="D367" s="105" t="s">
        <v>59</v>
      </c>
      <c r="E367" s="131"/>
      <c r="F367" s="131"/>
      <c r="G367" s="50">
        <f t="shared" si="16"/>
        <v>0</v>
      </c>
    </row>
    <row r="368" spans="1:7" x14ac:dyDescent="0.2">
      <c r="A368" s="93" t="s">
        <v>77</v>
      </c>
      <c r="B368" s="94" t="s">
        <v>840</v>
      </c>
      <c r="C368" s="91">
        <v>1</v>
      </c>
      <c r="D368" s="105" t="s">
        <v>59</v>
      </c>
      <c r="E368" s="131"/>
      <c r="F368" s="131"/>
      <c r="G368" s="50">
        <f t="shared" si="16"/>
        <v>0</v>
      </c>
    </row>
    <row r="369" spans="1:7" ht="38.25" x14ac:dyDescent="0.2">
      <c r="A369" s="93" t="s">
        <v>78</v>
      </c>
      <c r="B369" s="94" t="s">
        <v>841</v>
      </c>
      <c r="C369" s="91">
        <v>13</v>
      </c>
      <c r="D369" s="105" t="s">
        <v>59</v>
      </c>
      <c r="E369" s="131"/>
      <c r="F369" s="131"/>
      <c r="G369" s="50">
        <f t="shared" si="16"/>
        <v>0</v>
      </c>
    </row>
    <row r="370" spans="1:7" x14ac:dyDescent="0.2">
      <c r="A370" s="93" t="s">
        <v>79</v>
      </c>
      <c r="B370" s="94" t="s">
        <v>842</v>
      </c>
      <c r="C370" s="91">
        <v>1</v>
      </c>
      <c r="D370" s="105" t="s">
        <v>59</v>
      </c>
      <c r="E370" s="131"/>
      <c r="F370" s="131"/>
      <c r="G370" s="50">
        <f t="shared" si="16"/>
        <v>0</v>
      </c>
    </row>
    <row r="371" spans="1:7" x14ac:dyDescent="0.2">
      <c r="A371" s="95">
        <v>5</v>
      </c>
      <c r="B371" s="96" t="s">
        <v>514</v>
      </c>
      <c r="C371" s="55"/>
      <c r="D371" s="56"/>
      <c r="E371" s="100"/>
      <c r="F371" s="100"/>
      <c r="G371" s="50"/>
    </row>
    <row r="372" spans="1:7" x14ac:dyDescent="0.2">
      <c r="A372" s="95" t="s">
        <v>31</v>
      </c>
      <c r="B372" s="96" t="s">
        <v>515</v>
      </c>
      <c r="C372" s="55"/>
      <c r="D372" s="56"/>
      <c r="E372" s="100"/>
      <c r="F372" s="100"/>
      <c r="G372" s="50"/>
    </row>
    <row r="373" spans="1:7" x14ac:dyDescent="0.2">
      <c r="A373" s="93" t="s">
        <v>516</v>
      </c>
      <c r="B373" s="94" t="s">
        <v>430</v>
      </c>
      <c r="C373" s="91"/>
      <c r="D373" s="105"/>
      <c r="E373" s="99"/>
      <c r="F373" s="99"/>
      <c r="G373" s="50"/>
    </row>
    <row r="374" spans="1:7" x14ac:dyDescent="0.2">
      <c r="A374" s="93" t="s">
        <v>517</v>
      </c>
      <c r="B374" s="94" t="s">
        <v>431</v>
      </c>
      <c r="C374" s="91">
        <v>900</v>
      </c>
      <c r="D374" s="105" t="s">
        <v>74</v>
      </c>
      <c r="E374" s="131"/>
      <c r="F374" s="131"/>
      <c r="G374" s="50">
        <f t="shared" ref="G374:G437" si="17">SUMPRODUCT(E374:F374)*C374</f>
        <v>0</v>
      </c>
    </row>
    <row r="375" spans="1:7" x14ac:dyDescent="0.2">
      <c r="A375" s="93" t="s">
        <v>518</v>
      </c>
      <c r="B375" s="94" t="s">
        <v>432</v>
      </c>
      <c r="C375" s="91">
        <v>1200</v>
      </c>
      <c r="D375" s="105" t="s">
        <v>74</v>
      </c>
      <c r="E375" s="131"/>
      <c r="F375" s="131"/>
      <c r="G375" s="50">
        <f t="shared" si="17"/>
        <v>0</v>
      </c>
    </row>
    <row r="376" spans="1:7" x14ac:dyDescent="0.2">
      <c r="A376" s="93" t="s">
        <v>519</v>
      </c>
      <c r="B376" s="94" t="s">
        <v>520</v>
      </c>
      <c r="C376" s="91">
        <v>220</v>
      </c>
      <c r="D376" s="105" t="s">
        <v>74</v>
      </c>
      <c r="E376" s="131"/>
      <c r="F376" s="131"/>
      <c r="G376" s="50">
        <f t="shared" si="17"/>
        <v>0</v>
      </c>
    </row>
    <row r="377" spans="1:7" x14ac:dyDescent="0.2">
      <c r="A377" s="93" t="s">
        <v>521</v>
      </c>
      <c r="B377" s="94" t="s">
        <v>522</v>
      </c>
      <c r="C377" s="91">
        <v>20</v>
      </c>
      <c r="D377" s="105" t="s">
        <v>74</v>
      </c>
      <c r="E377" s="131"/>
      <c r="F377" s="131"/>
      <c r="G377" s="50">
        <f t="shared" si="17"/>
        <v>0</v>
      </c>
    </row>
    <row r="378" spans="1:7" ht="25.5" x14ac:dyDescent="0.2">
      <c r="A378" s="93" t="s">
        <v>523</v>
      </c>
      <c r="B378" s="94" t="s">
        <v>524</v>
      </c>
      <c r="C378" s="91">
        <v>1</v>
      </c>
      <c r="D378" s="105" t="s">
        <v>59</v>
      </c>
      <c r="E378" s="131"/>
      <c r="F378" s="131"/>
      <c r="G378" s="50">
        <f t="shared" si="17"/>
        <v>0</v>
      </c>
    </row>
    <row r="379" spans="1:7" x14ac:dyDescent="0.2">
      <c r="A379" s="93" t="s">
        <v>525</v>
      </c>
      <c r="B379" s="94" t="s">
        <v>526</v>
      </c>
      <c r="C379" s="91">
        <v>1</v>
      </c>
      <c r="D379" s="105" t="s">
        <v>59</v>
      </c>
      <c r="E379" s="131"/>
      <c r="F379" s="131"/>
      <c r="G379" s="50">
        <f t="shared" si="17"/>
        <v>0</v>
      </c>
    </row>
    <row r="380" spans="1:7" x14ac:dyDescent="0.2">
      <c r="A380" s="93" t="s">
        <v>527</v>
      </c>
      <c r="B380" s="94" t="s">
        <v>528</v>
      </c>
      <c r="C380" s="91"/>
      <c r="D380" s="105"/>
      <c r="E380" s="99"/>
      <c r="F380" s="99"/>
      <c r="G380" s="50"/>
    </row>
    <row r="381" spans="1:7" x14ac:dyDescent="0.2">
      <c r="A381" s="93" t="s">
        <v>529</v>
      </c>
      <c r="B381" s="94" t="s">
        <v>530</v>
      </c>
      <c r="C381" s="91">
        <v>11</v>
      </c>
      <c r="D381" s="105" t="s">
        <v>59</v>
      </c>
      <c r="E381" s="131"/>
      <c r="F381" s="131"/>
      <c r="G381" s="50">
        <f t="shared" si="17"/>
        <v>0</v>
      </c>
    </row>
    <row r="382" spans="1:7" x14ac:dyDescent="0.2">
      <c r="A382" s="93" t="s">
        <v>531</v>
      </c>
      <c r="B382" s="94" t="s">
        <v>532</v>
      </c>
      <c r="C382" s="91">
        <v>12</v>
      </c>
      <c r="D382" s="105" t="s">
        <v>59</v>
      </c>
      <c r="E382" s="131"/>
      <c r="F382" s="131"/>
      <c r="G382" s="50">
        <f t="shared" si="17"/>
        <v>0</v>
      </c>
    </row>
    <row r="383" spans="1:7" x14ac:dyDescent="0.2">
      <c r="A383" s="93" t="s">
        <v>533</v>
      </c>
      <c r="B383" s="94" t="s">
        <v>534</v>
      </c>
      <c r="C383" s="91"/>
      <c r="D383" s="105"/>
      <c r="E383" s="99"/>
      <c r="F383" s="99"/>
      <c r="G383" s="50"/>
    </row>
    <row r="384" spans="1:7" x14ac:dyDescent="0.2">
      <c r="A384" s="93" t="s">
        <v>535</v>
      </c>
      <c r="B384" s="94" t="s">
        <v>536</v>
      </c>
      <c r="C384" s="91">
        <v>4</v>
      </c>
      <c r="D384" s="105" t="s">
        <v>59</v>
      </c>
      <c r="E384" s="131"/>
      <c r="F384" s="131"/>
      <c r="G384" s="50">
        <f t="shared" si="17"/>
        <v>0</v>
      </c>
    </row>
    <row r="385" spans="1:7" x14ac:dyDescent="0.2">
      <c r="A385" s="93" t="s">
        <v>537</v>
      </c>
      <c r="B385" s="94" t="s">
        <v>538</v>
      </c>
      <c r="C385" s="91">
        <v>1</v>
      </c>
      <c r="D385" s="105" t="s">
        <v>59</v>
      </c>
      <c r="E385" s="131"/>
      <c r="F385" s="131"/>
      <c r="G385" s="50">
        <f t="shared" si="17"/>
        <v>0</v>
      </c>
    </row>
    <row r="386" spans="1:7" x14ac:dyDescent="0.2">
      <c r="A386" s="93" t="s">
        <v>539</v>
      </c>
      <c r="B386" s="94" t="s">
        <v>410</v>
      </c>
      <c r="C386" s="91">
        <v>3</v>
      </c>
      <c r="D386" s="105" t="s">
        <v>59</v>
      </c>
      <c r="E386" s="131"/>
      <c r="F386" s="131"/>
      <c r="G386" s="50">
        <f t="shared" si="17"/>
        <v>0</v>
      </c>
    </row>
    <row r="387" spans="1:7" x14ac:dyDescent="0.2">
      <c r="A387" s="93" t="s">
        <v>540</v>
      </c>
      <c r="B387" s="94" t="s">
        <v>541</v>
      </c>
      <c r="C387" s="91">
        <v>120</v>
      </c>
      <c r="D387" s="105" t="s">
        <v>74</v>
      </c>
      <c r="E387" s="131"/>
      <c r="F387" s="131"/>
      <c r="G387" s="50">
        <f t="shared" si="17"/>
        <v>0</v>
      </c>
    </row>
    <row r="388" spans="1:7" x14ac:dyDescent="0.2">
      <c r="A388" s="93" t="s">
        <v>542</v>
      </c>
      <c r="B388" s="94" t="s">
        <v>543</v>
      </c>
      <c r="C388" s="91">
        <v>24</v>
      </c>
      <c r="D388" s="105" t="s">
        <v>74</v>
      </c>
      <c r="E388" s="131"/>
      <c r="F388" s="131"/>
      <c r="G388" s="50">
        <f t="shared" si="17"/>
        <v>0</v>
      </c>
    </row>
    <row r="389" spans="1:7" x14ac:dyDescent="0.2">
      <c r="A389" s="93" t="s">
        <v>544</v>
      </c>
      <c r="B389" s="94" t="s">
        <v>545</v>
      </c>
      <c r="C389" s="91">
        <v>4</v>
      </c>
      <c r="D389" s="105" t="s">
        <v>59</v>
      </c>
      <c r="E389" s="131"/>
      <c r="F389" s="131"/>
      <c r="G389" s="50">
        <f t="shared" si="17"/>
        <v>0</v>
      </c>
    </row>
    <row r="390" spans="1:7" x14ac:dyDescent="0.2">
      <c r="A390" s="93" t="s">
        <v>546</v>
      </c>
      <c r="B390" s="94" t="s">
        <v>547</v>
      </c>
      <c r="C390" s="91">
        <v>40</v>
      </c>
      <c r="D390" s="105" t="s">
        <v>59</v>
      </c>
      <c r="E390" s="131"/>
      <c r="F390" s="131"/>
      <c r="G390" s="50">
        <f t="shared" si="17"/>
        <v>0</v>
      </c>
    </row>
    <row r="391" spans="1:7" x14ac:dyDescent="0.2">
      <c r="A391" s="93" t="s">
        <v>548</v>
      </c>
      <c r="B391" s="94" t="s">
        <v>549</v>
      </c>
      <c r="C391" s="91"/>
      <c r="D391" s="105"/>
      <c r="E391" s="99"/>
      <c r="F391" s="99"/>
      <c r="G391" s="50"/>
    </row>
    <row r="392" spans="1:7" x14ac:dyDescent="0.2">
      <c r="A392" s="93" t="s">
        <v>550</v>
      </c>
      <c r="B392" s="94" t="s">
        <v>551</v>
      </c>
      <c r="C392" s="91">
        <v>10</v>
      </c>
      <c r="D392" s="105" t="s">
        <v>59</v>
      </c>
      <c r="E392" s="131"/>
      <c r="F392" s="131"/>
      <c r="G392" s="50">
        <f t="shared" si="17"/>
        <v>0</v>
      </c>
    </row>
    <row r="393" spans="1:7" x14ac:dyDescent="0.2">
      <c r="A393" s="93" t="s">
        <v>552</v>
      </c>
      <c r="B393" s="94" t="s">
        <v>553</v>
      </c>
      <c r="C393" s="91">
        <v>20</v>
      </c>
      <c r="D393" s="105" t="s">
        <v>59</v>
      </c>
      <c r="E393" s="131"/>
      <c r="F393" s="131"/>
      <c r="G393" s="50">
        <f t="shared" si="17"/>
        <v>0</v>
      </c>
    </row>
    <row r="394" spans="1:7" x14ac:dyDescent="0.2">
      <c r="A394" s="93" t="s">
        <v>554</v>
      </c>
      <c r="B394" s="94" t="s">
        <v>555</v>
      </c>
      <c r="C394" s="91">
        <v>1</v>
      </c>
      <c r="D394" s="105" t="s">
        <v>59</v>
      </c>
      <c r="E394" s="131"/>
      <c r="F394" s="131"/>
      <c r="G394" s="50">
        <f t="shared" si="17"/>
        <v>0</v>
      </c>
    </row>
    <row r="395" spans="1:7" x14ac:dyDescent="0.2">
      <c r="A395" s="93" t="s">
        <v>556</v>
      </c>
      <c r="B395" s="94" t="s">
        <v>557</v>
      </c>
      <c r="C395" s="91">
        <v>1</v>
      </c>
      <c r="D395" s="105" t="s">
        <v>59</v>
      </c>
      <c r="E395" s="131"/>
      <c r="F395" s="131"/>
      <c r="G395" s="50">
        <f t="shared" si="17"/>
        <v>0</v>
      </c>
    </row>
    <row r="396" spans="1:7" x14ac:dyDescent="0.2">
      <c r="A396" s="93" t="s">
        <v>558</v>
      </c>
      <c r="B396" s="94" t="s">
        <v>559</v>
      </c>
      <c r="C396" s="91">
        <v>72</v>
      </c>
      <c r="D396" s="105" t="s">
        <v>74</v>
      </c>
      <c r="E396" s="131"/>
      <c r="F396" s="131"/>
      <c r="G396" s="50">
        <f t="shared" si="17"/>
        <v>0</v>
      </c>
    </row>
    <row r="397" spans="1:7" x14ac:dyDescent="0.2">
      <c r="A397" s="93" t="s">
        <v>560</v>
      </c>
      <c r="B397" s="94" t="s">
        <v>561</v>
      </c>
      <c r="C397" s="91">
        <v>40</v>
      </c>
      <c r="D397" s="105" t="s">
        <v>74</v>
      </c>
      <c r="E397" s="131"/>
      <c r="F397" s="131"/>
      <c r="G397" s="50">
        <f t="shared" si="17"/>
        <v>0</v>
      </c>
    </row>
    <row r="398" spans="1:7" x14ac:dyDescent="0.2">
      <c r="A398" s="93" t="s">
        <v>562</v>
      </c>
      <c r="B398" s="94" t="s">
        <v>563</v>
      </c>
      <c r="C398" s="91">
        <v>20</v>
      </c>
      <c r="D398" s="105" t="s">
        <v>59</v>
      </c>
      <c r="E398" s="131"/>
      <c r="F398" s="131"/>
      <c r="G398" s="50">
        <f t="shared" si="17"/>
        <v>0</v>
      </c>
    </row>
    <row r="399" spans="1:7" x14ac:dyDescent="0.2">
      <c r="A399" s="93" t="s">
        <v>564</v>
      </c>
      <c r="B399" s="94" t="s">
        <v>565</v>
      </c>
      <c r="C399" s="91"/>
      <c r="D399" s="105"/>
      <c r="E399" s="99"/>
      <c r="F399" s="99"/>
      <c r="G399" s="50"/>
    </row>
    <row r="400" spans="1:7" x14ac:dyDescent="0.2">
      <c r="A400" s="93" t="s">
        <v>566</v>
      </c>
      <c r="B400" s="94" t="s">
        <v>567</v>
      </c>
      <c r="C400" s="91">
        <v>20</v>
      </c>
      <c r="D400" s="105" t="s">
        <v>59</v>
      </c>
      <c r="E400" s="131"/>
      <c r="F400" s="131"/>
      <c r="G400" s="50">
        <f t="shared" si="17"/>
        <v>0</v>
      </c>
    </row>
    <row r="401" spans="1:7" x14ac:dyDescent="0.2">
      <c r="A401" s="93" t="s">
        <v>568</v>
      </c>
      <c r="B401" s="94" t="s">
        <v>569</v>
      </c>
      <c r="C401" s="91">
        <v>20</v>
      </c>
      <c r="D401" s="105" t="s">
        <v>59</v>
      </c>
      <c r="E401" s="131"/>
      <c r="F401" s="131"/>
      <c r="G401" s="50">
        <f t="shared" si="17"/>
        <v>0</v>
      </c>
    </row>
    <row r="402" spans="1:7" x14ac:dyDescent="0.2">
      <c r="A402" s="93" t="s">
        <v>570</v>
      </c>
      <c r="B402" s="94" t="s">
        <v>571</v>
      </c>
      <c r="C402" s="91">
        <v>10</v>
      </c>
      <c r="D402" s="105" t="s">
        <v>59</v>
      </c>
      <c r="E402" s="131"/>
      <c r="F402" s="131"/>
      <c r="G402" s="50">
        <f t="shared" si="17"/>
        <v>0</v>
      </c>
    </row>
    <row r="403" spans="1:7" ht="25.5" x14ac:dyDescent="0.2">
      <c r="A403" s="93" t="s">
        <v>572</v>
      </c>
      <c r="B403" s="94" t="s">
        <v>573</v>
      </c>
      <c r="C403" s="91">
        <v>20</v>
      </c>
      <c r="D403" s="105" t="s">
        <v>59</v>
      </c>
      <c r="E403" s="131"/>
      <c r="F403" s="131"/>
      <c r="G403" s="50">
        <f t="shared" si="17"/>
        <v>0</v>
      </c>
    </row>
    <row r="404" spans="1:7" ht="25.5" x14ac:dyDescent="0.2">
      <c r="A404" s="93" t="s">
        <v>574</v>
      </c>
      <c r="B404" s="94" t="s">
        <v>575</v>
      </c>
      <c r="C404" s="91">
        <v>2</v>
      </c>
      <c r="D404" s="105" t="s">
        <v>59</v>
      </c>
      <c r="E404" s="131"/>
      <c r="F404" s="131"/>
      <c r="G404" s="50">
        <f t="shared" si="17"/>
        <v>0</v>
      </c>
    </row>
    <row r="405" spans="1:7" ht="25.5" x14ac:dyDescent="0.2">
      <c r="A405" s="93" t="s">
        <v>576</v>
      </c>
      <c r="B405" s="94" t="s">
        <v>577</v>
      </c>
      <c r="C405" s="91">
        <v>9</v>
      </c>
      <c r="D405" s="105" t="s">
        <v>59</v>
      </c>
      <c r="E405" s="131"/>
      <c r="F405" s="131"/>
      <c r="G405" s="50">
        <f t="shared" si="17"/>
        <v>0</v>
      </c>
    </row>
    <row r="406" spans="1:7" ht="51" x14ac:dyDescent="0.2">
      <c r="A406" s="93" t="s">
        <v>578</v>
      </c>
      <c r="B406" s="94" t="s">
        <v>579</v>
      </c>
      <c r="C406" s="91">
        <v>4</v>
      </c>
      <c r="D406" s="105" t="s">
        <v>59</v>
      </c>
      <c r="E406" s="131"/>
      <c r="F406" s="131"/>
      <c r="G406" s="50">
        <f t="shared" si="17"/>
        <v>0</v>
      </c>
    </row>
    <row r="407" spans="1:7" x14ac:dyDescent="0.2">
      <c r="A407" s="93" t="s">
        <v>580</v>
      </c>
      <c r="B407" s="94" t="s">
        <v>581</v>
      </c>
      <c r="C407" s="91">
        <v>1</v>
      </c>
      <c r="D407" s="105" t="s">
        <v>59</v>
      </c>
      <c r="E407" s="131"/>
      <c r="F407" s="131"/>
      <c r="G407" s="50">
        <f t="shared" si="17"/>
        <v>0</v>
      </c>
    </row>
    <row r="408" spans="1:7" x14ac:dyDescent="0.2">
      <c r="A408" s="93" t="s">
        <v>582</v>
      </c>
      <c r="B408" s="94" t="s">
        <v>583</v>
      </c>
      <c r="C408" s="91">
        <v>3</v>
      </c>
      <c r="D408" s="105" t="s">
        <v>59</v>
      </c>
      <c r="E408" s="131"/>
      <c r="F408" s="131"/>
      <c r="G408" s="50">
        <f t="shared" si="17"/>
        <v>0</v>
      </c>
    </row>
    <row r="409" spans="1:7" x14ac:dyDescent="0.2">
      <c r="A409" s="93" t="s">
        <v>584</v>
      </c>
      <c r="B409" s="94" t="s">
        <v>585</v>
      </c>
      <c r="C409" s="91">
        <v>3</v>
      </c>
      <c r="D409" s="105" t="s">
        <v>59</v>
      </c>
      <c r="E409" s="131"/>
      <c r="F409" s="131"/>
      <c r="G409" s="50">
        <f t="shared" si="17"/>
        <v>0</v>
      </c>
    </row>
    <row r="410" spans="1:7" ht="25.5" x14ac:dyDescent="0.2">
      <c r="A410" s="93" t="s">
        <v>586</v>
      </c>
      <c r="B410" s="94" t="s">
        <v>587</v>
      </c>
      <c r="C410" s="91">
        <v>20</v>
      </c>
      <c r="D410" s="105" t="s">
        <v>59</v>
      </c>
      <c r="E410" s="131"/>
      <c r="F410" s="131"/>
      <c r="G410" s="50">
        <f t="shared" si="17"/>
        <v>0</v>
      </c>
    </row>
    <row r="411" spans="1:7" x14ac:dyDescent="0.2">
      <c r="A411" s="93" t="s">
        <v>588</v>
      </c>
      <c r="B411" s="94" t="s">
        <v>589</v>
      </c>
      <c r="C411" s="91">
        <v>1</v>
      </c>
      <c r="D411" s="105" t="s">
        <v>59</v>
      </c>
      <c r="E411" s="131"/>
      <c r="F411" s="131"/>
      <c r="G411" s="50">
        <f t="shared" si="17"/>
        <v>0</v>
      </c>
    </row>
    <row r="412" spans="1:7" x14ac:dyDescent="0.2">
      <c r="A412" s="93" t="s">
        <v>590</v>
      </c>
      <c r="B412" s="94" t="s">
        <v>591</v>
      </c>
      <c r="C412" s="91">
        <v>42</v>
      </c>
      <c r="D412" s="105" t="s">
        <v>74</v>
      </c>
      <c r="E412" s="131"/>
      <c r="F412" s="131"/>
      <c r="G412" s="50">
        <f t="shared" si="17"/>
        <v>0</v>
      </c>
    </row>
    <row r="413" spans="1:7" x14ac:dyDescent="0.2">
      <c r="A413" s="93" t="s">
        <v>592</v>
      </c>
      <c r="B413" s="94" t="s">
        <v>593</v>
      </c>
      <c r="C413" s="91">
        <v>42</v>
      </c>
      <c r="D413" s="105" t="s">
        <v>74</v>
      </c>
      <c r="E413" s="131"/>
      <c r="F413" s="131"/>
      <c r="G413" s="50">
        <f t="shared" si="17"/>
        <v>0</v>
      </c>
    </row>
    <row r="414" spans="1:7" x14ac:dyDescent="0.2">
      <c r="A414" s="93" t="s">
        <v>594</v>
      </c>
      <c r="B414" s="94" t="s">
        <v>595</v>
      </c>
      <c r="C414" s="91">
        <v>42</v>
      </c>
      <c r="D414" s="105" t="s">
        <v>74</v>
      </c>
      <c r="E414" s="131"/>
      <c r="F414" s="131"/>
      <c r="G414" s="50">
        <f t="shared" si="17"/>
        <v>0</v>
      </c>
    </row>
    <row r="415" spans="1:7" x14ac:dyDescent="0.2">
      <c r="A415" s="93" t="s">
        <v>596</v>
      </c>
      <c r="B415" s="94" t="s">
        <v>597</v>
      </c>
      <c r="C415" s="91">
        <v>30</v>
      </c>
      <c r="D415" s="105" t="s">
        <v>59</v>
      </c>
      <c r="E415" s="131"/>
      <c r="F415" s="131"/>
      <c r="G415" s="50">
        <f t="shared" si="17"/>
        <v>0</v>
      </c>
    </row>
    <row r="416" spans="1:7" x14ac:dyDescent="0.2">
      <c r="A416" s="93" t="s">
        <v>598</v>
      </c>
      <c r="B416" s="94" t="s">
        <v>599</v>
      </c>
      <c r="C416" s="91">
        <v>2</v>
      </c>
      <c r="D416" s="105" t="s">
        <v>59</v>
      </c>
      <c r="E416" s="131"/>
      <c r="F416" s="131"/>
      <c r="G416" s="50">
        <f t="shared" si="17"/>
        <v>0</v>
      </c>
    </row>
    <row r="417" spans="1:7" x14ac:dyDescent="0.2">
      <c r="A417" s="93" t="s">
        <v>600</v>
      </c>
      <c r="B417" s="94" t="s">
        <v>601</v>
      </c>
      <c r="C417" s="91">
        <v>3</v>
      </c>
      <c r="D417" s="105" t="s">
        <v>59</v>
      </c>
      <c r="E417" s="131"/>
      <c r="F417" s="131"/>
      <c r="G417" s="50">
        <f t="shared" si="17"/>
        <v>0</v>
      </c>
    </row>
    <row r="418" spans="1:7" x14ac:dyDescent="0.2">
      <c r="A418" s="93" t="s">
        <v>602</v>
      </c>
      <c r="B418" s="94" t="s">
        <v>603</v>
      </c>
      <c r="C418" s="91">
        <v>3</v>
      </c>
      <c r="D418" s="105" t="s">
        <v>59</v>
      </c>
      <c r="E418" s="131"/>
      <c r="F418" s="131"/>
      <c r="G418" s="50">
        <f t="shared" si="17"/>
        <v>0</v>
      </c>
    </row>
    <row r="419" spans="1:7" x14ac:dyDescent="0.2">
      <c r="A419" s="93" t="s">
        <v>604</v>
      </c>
      <c r="B419" s="94" t="s">
        <v>605</v>
      </c>
      <c r="C419" s="91">
        <v>14</v>
      </c>
      <c r="D419" s="105" t="s">
        <v>59</v>
      </c>
      <c r="E419" s="131"/>
      <c r="F419" s="131"/>
      <c r="G419" s="50">
        <f t="shared" si="17"/>
        <v>0</v>
      </c>
    </row>
    <row r="420" spans="1:7" x14ac:dyDescent="0.2">
      <c r="A420" s="93" t="s">
        <v>606</v>
      </c>
      <c r="B420" s="94" t="s">
        <v>607</v>
      </c>
      <c r="C420" s="91">
        <v>2</v>
      </c>
      <c r="D420" s="105" t="s">
        <v>59</v>
      </c>
      <c r="E420" s="131"/>
      <c r="F420" s="131"/>
      <c r="G420" s="50">
        <f t="shared" si="17"/>
        <v>0</v>
      </c>
    </row>
    <row r="421" spans="1:7" x14ac:dyDescent="0.2">
      <c r="A421" s="93" t="s">
        <v>608</v>
      </c>
      <c r="B421" s="94" t="s">
        <v>609</v>
      </c>
      <c r="C421" s="91">
        <v>2</v>
      </c>
      <c r="D421" s="105" t="s">
        <v>59</v>
      </c>
      <c r="E421" s="131"/>
      <c r="F421" s="131"/>
      <c r="G421" s="50">
        <f t="shared" si="17"/>
        <v>0</v>
      </c>
    </row>
    <row r="422" spans="1:7" x14ac:dyDescent="0.2">
      <c r="A422" s="93" t="s">
        <v>610</v>
      </c>
      <c r="B422" s="94" t="s">
        <v>611</v>
      </c>
      <c r="C422" s="91">
        <v>28</v>
      </c>
      <c r="D422" s="105" t="s">
        <v>59</v>
      </c>
      <c r="E422" s="131"/>
      <c r="F422" s="131"/>
      <c r="G422" s="50">
        <f t="shared" si="17"/>
        <v>0</v>
      </c>
    </row>
    <row r="423" spans="1:7" x14ac:dyDescent="0.2">
      <c r="A423" s="93" t="s">
        <v>612</v>
      </c>
      <c r="B423" s="94" t="s">
        <v>502</v>
      </c>
      <c r="C423" s="91">
        <v>350</v>
      </c>
      <c r="D423" s="105" t="s">
        <v>104</v>
      </c>
      <c r="E423" s="131"/>
      <c r="F423" s="131"/>
      <c r="G423" s="50">
        <f t="shared" si="17"/>
        <v>0</v>
      </c>
    </row>
    <row r="424" spans="1:7" x14ac:dyDescent="0.2">
      <c r="A424" s="93" t="s">
        <v>613</v>
      </c>
      <c r="B424" s="94" t="s">
        <v>504</v>
      </c>
      <c r="C424" s="91">
        <v>60</v>
      </c>
      <c r="D424" s="105" t="s">
        <v>74</v>
      </c>
      <c r="E424" s="131"/>
      <c r="F424" s="131"/>
      <c r="G424" s="50">
        <f t="shared" si="17"/>
        <v>0</v>
      </c>
    </row>
    <row r="425" spans="1:7" x14ac:dyDescent="0.2">
      <c r="A425" s="93" t="s">
        <v>614</v>
      </c>
      <c r="B425" s="94" t="s">
        <v>505</v>
      </c>
      <c r="C425" s="91">
        <v>40</v>
      </c>
      <c r="D425" s="105" t="s">
        <v>59</v>
      </c>
      <c r="E425" s="131"/>
      <c r="F425" s="131"/>
      <c r="G425" s="50">
        <f t="shared" si="17"/>
        <v>0</v>
      </c>
    </row>
    <row r="426" spans="1:7" x14ac:dyDescent="0.2">
      <c r="A426" s="95" t="s">
        <v>33</v>
      </c>
      <c r="B426" s="96" t="s">
        <v>615</v>
      </c>
      <c r="C426" s="55"/>
      <c r="D426" s="56"/>
      <c r="E426" s="100"/>
      <c r="F426" s="100"/>
      <c r="G426" s="50"/>
    </row>
    <row r="427" spans="1:7" x14ac:dyDescent="0.2">
      <c r="A427" s="93" t="s">
        <v>616</v>
      </c>
      <c r="B427" s="94" t="s">
        <v>617</v>
      </c>
      <c r="C427" s="91">
        <v>5</v>
      </c>
      <c r="D427" s="105" t="s">
        <v>59</v>
      </c>
      <c r="E427" s="131"/>
      <c r="F427" s="131"/>
      <c r="G427" s="50">
        <f>SUMPRODUCT(E427:F427)*C427</f>
        <v>0</v>
      </c>
    </row>
    <row r="428" spans="1:7" x14ac:dyDescent="0.2">
      <c r="A428" s="93" t="s">
        <v>618</v>
      </c>
      <c r="B428" s="94" t="s">
        <v>619</v>
      </c>
      <c r="C428" s="91">
        <v>5</v>
      </c>
      <c r="D428" s="105" t="s">
        <v>59</v>
      </c>
      <c r="E428" s="131"/>
      <c r="F428" s="131"/>
      <c r="G428" s="50">
        <f t="shared" ref="G428:G434" si="18">SUMPRODUCT(E428:F428)*C428</f>
        <v>0</v>
      </c>
    </row>
    <row r="429" spans="1:7" x14ac:dyDescent="0.2">
      <c r="A429" s="93" t="s">
        <v>620</v>
      </c>
      <c r="B429" s="94" t="s">
        <v>621</v>
      </c>
      <c r="C429" s="91">
        <v>8</v>
      </c>
      <c r="D429" s="105" t="s">
        <v>59</v>
      </c>
      <c r="E429" s="131"/>
      <c r="F429" s="131"/>
      <c r="G429" s="50">
        <f t="shared" si="18"/>
        <v>0</v>
      </c>
    </row>
    <row r="430" spans="1:7" x14ac:dyDescent="0.2">
      <c r="A430" s="93" t="s">
        <v>622</v>
      </c>
      <c r="B430" s="94" t="s">
        <v>623</v>
      </c>
      <c r="C430" s="91">
        <v>6</v>
      </c>
      <c r="D430" s="105" t="s">
        <v>59</v>
      </c>
      <c r="E430" s="131"/>
      <c r="F430" s="131"/>
      <c r="G430" s="50">
        <f t="shared" si="18"/>
        <v>0</v>
      </c>
    </row>
    <row r="431" spans="1:7" x14ac:dyDescent="0.2">
      <c r="A431" s="93" t="s">
        <v>624</v>
      </c>
      <c r="B431" s="94" t="s">
        <v>625</v>
      </c>
      <c r="C431" s="91">
        <v>900</v>
      </c>
      <c r="D431" s="105" t="s">
        <v>74</v>
      </c>
      <c r="E431" s="131"/>
      <c r="F431" s="131"/>
      <c r="G431" s="50">
        <f t="shared" si="18"/>
        <v>0</v>
      </c>
    </row>
    <row r="432" spans="1:7" x14ac:dyDescent="0.2">
      <c r="A432" s="93" t="s">
        <v>626</v>
      </c>
      <c r="B432" s="94" t="s">
        <v>627</v>
      </c>
      <c r="C432" s="91">
        <v>45</v>
      </c>
      <c r="D432" s="105" t="s">
        <v>74</v>
      </c>
      <c r="E432" s="131"/>
      <c r="F432" s="131"/>
      <c r="G432" s="50">
        <f t="shared" si="18"/>
        <v>0</v>
      </c>
    </row>
    <row r="433" spans="1:7" ht="25.5" x14ac:dyDescent="0.2">
      <c r="A433" s="93" t="s">
        <v>628</v>
      </c>
      <c r="B433" s="94" t="s">
        <v>629</v>
      </c>
      <c r="C433" s="91">
        <v>1</v>
      </c>
      <c r="D433" s="105" t="s">
        <v>59</v>
      </c>
      <c r="E433" s="131"/>
      <c r="F433" s="131"/>
      <c r="G433" s="50">
        <f t="shared" si="18"/>
        <v>0</v>
      </c>
    </row>
    <row r="434" spans="1:7" ht="25.5" x14ac:dyDescent="0.2">
      <c r="A434" s="93" t="s">
        <v>630</v>
      </c>
      <c r="B434" s="94" t="s">
        <v>631</v>
      </c>
      <c r="C434" s="91">
        <v>1</v>
      </c>
      <c r="D434" s="105" t="s">
        <v>59</v>
      </c>
      <c r="E434" s="131"/>
      <c r="F434" s="131"/>
      <c r="G434" s="50">
        <f t="shared" si="18"/>
        <v>0</v>
      </c>
    </row>
    <row r="435" spans="1:7" x14ac:dyDescent="0.2">
      <c r="A435" s="93" t="s">
        <v>632</v>
      </c>
      <c r="B435" s="94" t="s">
        <v>633</v>
      </c>
      <c r="C435" s="91">
        <v>2</v>
      </c>
      <c r="D435" s="105" t="s">
        <v>59</v>
      </c>
      <c r="E435" s="131"/>
      <c r="F435" s="131"/>
      <c r="G435" s="50">
        <f t="shared" si="17"/>
        <v>0</v>
      </c>
    </row>
    <row r="436" spans="1:7" x14ac:dyDescent="0.2">
      <c r="A436" s="93" t="s">
        <v>634</v>
      </c>
      <c r="B436" s="94" t="s">
        <v>635</v>
      </c>
      <c r="C436" s="91">
        <v>36</v>
      </c>
      <c r="D436" s="105" t="s">
        <v>59</v>
      </c>
      <c r="E436" s="131"/>
      <c r="F436" s="131"/>
      <c r="G436" s="50">
        <f t="shared" si="17"/>
        <v>0</v>
      </c>
    </row>
    <row r="437" spans="1:7" x14ac:dyDescent="0.2">
      <c r="A437" s="93" t="s">
        <v>636</v>
      </c>
      <c r="B437" s="94" t="s">
        <v>637</v>
      </c>
      <c r="C437" s="91">
        <v>36</v>
      </c>
      <c r="D437" s="105" t="s">
        <v>59</v>
      </c>
      <c r="E437" s="131"/>
      <c r="F437" s="131"/>
      <c r="G437" s="50">
        <f t="shared" si="17"/>
        <v>0</v>
      </c>
    </row>
    <row r="438" spans="1:7" ht="25.5" x14ac:dyDescent="0.2">
      <c r="A438" s="93" t="s">
        <v>638</v>
      </c>
      <c r="B438" s="94" t="s">
        <v>639</v>
      </c>
      <c r="C438" s="91">
        <v>1</v>
      </c>
      <c r="D438" s="105" t="s">
        <v>59</v>
      </c>
      <c r="E438" s="131"/>
      <c r="F438" s="131"/>
      <c r="G438" s="50">
        <f t="shared" ref="G438:G441" si="19">SUMPRODUCT(E438:F438)*C438</f>
        <v>0</v>
      </c>
    </row>
    <row r="439" spans="1:7" x14ac:dyDescent="0.2">
      <c r="A439" s="93" t="s">
        <v>640</v>
      </c>
      <c r="B439" s="94" t="s">
        <v>641</v>
      </c>
      <c r="C439" s="91">
        <v>2</v>
      </c>
      <c r="D439" s="105" t="s">
        <v>59</v>
      </c>
      <c r="E439" s="131"/>
      <c r="F439" s="131"/>
      <c r="G439" s="50">
        <f t="shared" si="19"/>
        <v>0</v>
      </c>
    </row>
    <row r="440" spans="1:7" x14ac:dyDescent="0.2">
      <c r="A440" s="93" t="s">
        <v>642</v>
      </c>
      <c r="B440" s="94" t="s">
        <v>643</v>
      </c>
      <c r="C440" s="91">
        <v>4</v>
      </c>
      <c r="D440" s="105" t="s">
        <v>59</v>
      </c>
      <c r="E440" s="131"/>
      <c r="F440" s="131"/>
      <c r="G440" s="50">
        <f t="shared" si="19"/>
        <v>0</v>
      </c>
    </row>
    <row r="441" spans="1:7" x14ac:dyDescent="0.2">
      <c r="A441" s="93" t="s">
        <v>644</v>
      </c>
      <c r="B441" s="94" t="s">
        <v>645</v>
      </c>
      <c r="C441" s="91">
        <v>5</v>
      </c>
      <c r="D441" s="105" t="s">
        <v>59</v>
      </c>
      <c r="E441" s="131"/>
      <c r="F441" s="131"/>
      <c r="G441" s="50">
        <f t="shared" si="19"/>
        <v>0</v>
      </c>
    </row>
    <row r="442" spans="1:7" x14ac:dyDescent="0.2">
      <c r="A442" s="95" t="s">
        <v>35</v>
      </c>
      <c r="B442" s="96" t="s">
        <v>646</v>
      </c>
      <c r="C442" s="55"/>
      <c r="D442" s="56"/>
      <c r="E442" s="100"/>
      <c r="F442" s="100"/>
      <c r="G442" s="50"/>
    </row>
    <row r="443" spans="1:7" x14ac:dyDescent="0.2">
      <c r="A443" s="147" t="s">
        <v>647</v>
      </c>
      <c r="B443" s="134" t="s">
        <v>648</v>
      </c>
      <c r="C443" s="171">
        <v>2</v>
      </c>
      <c r="D443" s="174" t="s">
        <v>59</v>
      </c>
      <c r="E443" s="141"/>
      <c r="F443" s="141"/>
      <c r="G443" s="144">
        <f>SUMPRODUCT(E443:F443)*C443</f>
        <v>0</v>
      </c>
    </row>
    <row r="444" spans="1:7" x14ac:dyDescent="0.2">
      <c r="A444" s="148"/>
      <c r="B444" s="115" t="s">
        <v>649</v>
      </c>
      <c r="C444" s="172"/>
      <c r="D444" s="175"/>
      <c r="E444" s="142"/>
      <c r="F444" s="142"/>
      <c r="G444" s="145"/>
    </row>
    <row r="445" spans="1:7" x14ac:dyDescent="0.2">
      <c r="A445" s="148"/>
      <c r="B445" s="134" t="s">
        <v>650</v>
      </c>
      <c r="C445" s="172"/>
      <c r="D445" s="175"/>
      <c r="E445" s="142"/>
      <c r="F445" s="142"/>
      <c r="G445" s="145"/>
    </row>
    <row r="446" spans="1:7" x14ac:dyDescent="0.2">
      <c r="A446" s="148"/>
      <c r="B446" s="134" t="s">
        <v>651</v>
      </c>
      <c r="C446" s="172"/>
      <c r="D446" s="175"/>
      <c r="E446" s="142"/>
      <c r="F446" s="142"/>
      <c r="G446" s="145"/>
    </row>
    <row r="447" spans="1:7" x14ac:dyDescent="0.2">
      <c r="A447" s="148"/>
      <c r="B447" s="115" t="s">
        <v>652</v>
      </c>
      <c r="C447" s="172"/>
      <c r="D447" s="175"/>
      <c r="E447" s="142"/>
      <c r="F447" s="142"/>
      <c r="G447" s="145"/>
    </row>
    <row r="448" spans="1:7" x14ac:dyDescent="0.2">
      <c r="A448" s="148"/>
      <c r="B448" s="115" t="s">
        <v>653</v>
      </c>
      <c r="C448" s="172"/>
      <c r="D448" s="175"/>
      <c r="E448" s="142"/>
      <c r="F448" s="142"/>
      <c r="G448" s="145"/>
    </row>
    <row r="449" spans="1:7" x14ac:dyDescent="0.2">
      <c r="A449" s="148"/>
      <c r="B449" s="134" t="s">
        <v>654</v>
      </c>
      <c r="C449" s="172"/>
      <c r="D449" s="175"/>
      <c r="E449" s="142"/>
      <c r="F449" s="142"/>
      <c r="G449" s="145"/>
    </row>
    <row r="450" spans="1:7" x14ac:dyDescent="0.2">
      <c r="A450" s="149"/>
      <c r="B450" s="134" t="s">
        <v>655</v>
      </c>
      <c r="C450" s="173"/>
      <c r="D450" s="176"/>
      <c r="E450" s="143"/>
      <c r="F450" s="143"/>
      <c r="G450" s="146"/>
    </row>
    <row r="451" spans="1:7" x14ac:dyDescent="0.2">
      <c r="A451" s="95" t="s">
        <v>37</v>
      </c>
      <c r="B451" s="96" t="s">
        <v>656</v>
      </c>
      <c r="C451" s="55"/>
      <c r="D451" s="56"/>
      <c r="E451" s="100"/>
      <c r="F451" s="100"/>
      <c r="G451" s="50"/>
    </row>
    <row r="452" spans="1:7" ht="25.5" x14ac:dyDescent="0.2">
      <c r="A452" s="93" t="s">
        <v>657</v>
      </c>
      <c r="B452" s="94" t="s">
        <v>658</v>
      </c>
      <c r="C452" s="91">
        <v>1</v>
      </c>
      <c r="D452" s="105" t="s">
        <v>59</v>
      </c>
      <c r="E452" s="131"/>
      <c r="F452" s="131"/>
      <c r="G452" s="50">
        <f>SUMPRODUCT(E452:F452)*C452</f>
        <v>0</v>
      </c>
    </row>
    <row r="453" spans="1:7" x14ac:dyDescent="0.2">
      <c r="A453" s="95">
        <v>6</v>
      </c>
      <c r="B453" s="96" t="s">
        <v>659</v>
      </c>
      <c r="C453" s="55"/>
      <c r="D453" s="56"/>
      <c r="E453" s="100"/>
      <c r="F453" s="100"/>
      <c r="G453" s="50"/>
    </row>
    <row r="454" spans="1:7" x14ac:dyDescent="0.2">
      <c r="A454" s="93" t="s">
        <v>83</v>
      </c>
      <c r="B454" s="94" t="s">
        <v>660</v>
      </c>
      <c r="C454" s="91">
        <v>42</v>
      </c>
      <c r="D454" s="105" t="s">
        <v>74</v>
      </c>
      <c r="E454" s="131"/>
      <c r="F454" s="131"/>
      <c r="G454" s="50">
        <f t="shared" ref="G454:G473" si="20">SUMPRODUCT(E454:F454)*C454</f>
        <v>0</v>
      </c>
    </row>
    <row r="455" spans="1:7" x14ac:dyDescent="0.2">
      <c r="A455" s="93" t="s">
        <v>84</v>
      </c>
      <c r="B455" s="94" t="s">
        <v>541</v>
      </c>
      <c r="C455" s="91">
        <v>45</v>
      </c>
      <c r="D455" s="105" t="s">
        <v>74</v>
      </c>
      <c r="E455" s="131"/>
      <c r="F455" s="131"/>
      <c r="G455" s="50">
        <f t="shared" si="20"/>
        <v>0</v>
      </c>
    </row>
    <row r="456" spans="1:7" x14ac:dyDescent="0.2">
      <c r="A456" s="93" t="s">
        <v>85</v>
      </c>
      <c r="B456" s="94" t="s">
        <v>661</v>
      </c>
      <c r="C456" s="91">
        <v>10</v>
      </c>
      <c r="D456" s="105" t="s">
        <v>59</v>
      </c>
      <c r="E456" s="131"/>
      <c r="F456" s="131"/>
      <c r="G456" s="50">
        <f t="shared" si="20"/>
        <v>0</v>
      </c>
    </row>
    <row r="457" spans="1:7" x14ac:dyDescent="0.2">
      <c r="A457" s="93" t="s">
        <v>116</v>
      </c>
      <c r="B457" s="94" t="s">
        <v>662</v>
      </c>
      <c r="C457" s="91">
        <v>8</v>
      </c>
      <c r="D457" s="105" t="s">
        <v>59</v>
      </c>
      <c r="E457" s="131"/>
      <c r="F457" s="131"/>
      <c r="G457" s="50">
        <f t="shared" si="20"/>
        <v>0</v>
      </c>
    </row>
    <row r="458" spans="1:7" x14ac:dyDescent="0.2">
      <c r="A458" s="93" t="s">
        <v>115</v>
      </c>
      <c r="B458" s="94" t="s">
        <v>547</v>
      </c>
      <c r="C458" s="91">
        <v>15</v>
      </c>
      <c r="D458" s="105" t="s">
        <v>59</v>
      </c>
      <c r="E458" s="131"/>
      <c r="F458" s="131"/>
      <c r="G458" s="50">
        <f t="shared" si="20"/>
        <v>0</v>
      </c>
    </row>
    <row r="459" spans="1:7" x14ac:dyDescent="0.2">
      <c r="A459" s="93" t="s">
        <v>117</v>
      </c>
      <c r="B459" s="94" t="s">
        <v>663</v>
      </c>
      <c r="C459" s="91">
        <v>4</v>
      </c>
      <c r="D459" s="105" t="s">
        <v>59</v>
      </c>
      <c r="E459" s="131"/>
      <c r="F459" s="131"/>
      <c r="G459" s="50">
        <f t="shared" si="20"/>
        <v>0</v>
      </c>
    </row>
    <row r="460" spans="1:7" x14ac:dyDescent="0.2">
      <c r="A460" s="93" t="s">
        <v>118</v>
      </c>
      <c r="B460" s="94" t="s">
        <v>664</v>
      </c>
      <c r="C460" s="91">
        <v>15</v>
      </c>
      <c r="D460" s="105" t="s">
        <v>74</v>
      </c>
      <c r="E460" s="131"/>
      <c r="F460" s="131"/>
      <c r="G460" s="50">
        <f t="shared" si="20"/>
        <v>0</v>
      </c>
    </row>
    <row r="461" spans="1:7" ht="25.5" x14ac:dyDescent="0.2">
      <c r="A461" s="93" t="s">
        <v>665</v>
      </c>
      <c r="B461" s="94" t="s">
        <v>666</v>
      </c>
      <c r="C461" s="91">
        <v>5</v>
      </c>
      <c r="D461" s="105" t="s">
        <v>59</v>
      </c>
      <c r="E461" s="131"/>
      <c r="F461" s="131"/>
      <c r="G461" s="50">
        <f t="shared" si="20"/>
        <v>0</v>
      </c>
    </row>
    <row r="462" spans="1:7" ht="25.5" x14ac:dyDescent="0.2">
      <c r="A462" s="93" t="s">
        <v>667</v>
      </c>
      <c r="B462" s="94" t="s">
        <v>668</v>
      </c>
      <c r="C462" s="91">
        <v>5</v>
      </c>
      <c r="D462" s="105" t="s">
        <v>59</v>
      </c>
      <c r="E462" s="131"/>
      <c r="F462" s="131"/>
      <c r="G462" s="50">
        <f t="shared" si="20"/>
        <v>0</v>
      </c>
    </row>
    <row r="463" spans="1:7" x14ac:dyDescent="0.2">
      <c r="A463" s="93" t="s">
        <v>669</v>
      </c>
      <c r="B463" s="94" t="s">
        <v>670</v>
      </c>
      <c r="C463" s="91">
        <v>6</v>
      </c>
      <c r="D463" s="105" t="s">
        <v>59</v>
      </c>
      <c r="E463" s="131"/>
      <c r="F463" s="131"/>
      <c r="G463" s="50">
        <f t="shared" si="20"/>
        <v>0</v>
      </c>
    </row>
    <row r="464" spans="1:7" x14ac:dyDescent="0.2">
      <c r="A464" s="93" t="s">
        <v>671</v>
      </c>
      <c r="B464" s="94" t="s">
        <v>672</v>
      </c>
      <c r="C464" s="91">
        <v>450</v>
      </c>
      <c r="D464" s="105" t="s">
        <v>74</v>
      </c>
      <c r="E464" s="131"/>
      <c r="F464" s="131"/>
      <c r="G464" s="50">
        <f t="shared" si="20"/>
        <v>0</v>
      </c>
    </row>
    <row r="465" spans="1:7" x14ac:dyDescent="0.2">
      <c r="A465" s="93" t="s">
        <v>673</v>
      </c>
      <c r="B465" s="94" t="s">
        <v>674</v>
      </c>
      <c r="C465" s="91">
        <v>1</v>
      </c>
      <c r="D465" s="105" t="s">
        <v>59</v>
      </c>
      <c r="E465" s="131"/>
      <c r="F465" s="131"/>
      <c r="G465" s="50">
        <f t="shared" si="20"/>
        <v>0</v>
      </c>
    </row>
    <row r="466" spans="1:7" x14ac:dyDescent="0.2">
      <c r="A466" s="93" t="s">
        <v>675</v>
      </c>
      <c r="B466" s="94" t="s">
        <v>676</v>
      </c>
      <c r="C466" s="91">
        <v>1</v>
      </c>
      <c r="D466" s="105" t="s">
        <v>59</v>
      </c>
      <c r="E466" s="131"/>
      <c r="F466" s="131"/>
      <c r="G466" s="50">
        <f t="shared" si="20"/>
        <v>0</v>
      </c>
    </row>
    <row r="467" spans="1:7" x14ac:dyDescent="0.2">
      <c r="A467" s="93" t="s">
        <v>677</v>
      </c>
      <c r="B467" s="94" t="s">
        <v>678</v>
      </c>
      <c r="C467" s="91">
        <v>40</v>
      </c>
      <c r="D467" s="105" t="s">
        <v>74</v>
      </c>
      <c r="E467" s="131"/>
      <c r="F467" s="131"/>
      <c r="G467" s="50">
        <f t="shared" si="20"/>
        <v>0</v>
      </c>
    </row>
    <row r="468" spans="1:7" x14ac:dyDescent="0.2">
      <c r="A468" s="93" t="s">
        <v>679</v>
      </c>
      <c r="B468" s="94" t="s">
        <v>680</v>
      </c>
      <c r="C468" s="91">
        <v>60</v>
      </c>
      <c r="D468" s="105" t="s">
        <v>74</v>
      </c>
      <c r="E468" s="131"/>
      <c r="F468" s="131"/>
      <c r="G468" s="50">
        <f t="shared" si="20"/>
        <v>0</v>
      </c>
    </row>
    <row r="469" spans="1:7" x14ac:dyDescent="0.2">
      <c r="A469" s="93" t="s">
        <v>681</v>
      </c>
      <c r="B469" s="94" t="s">
        <v>682</v>
      </c>
      <c r="C469" s="91">
        <v>24</v>
      </c>
      <c r="D469" s="105" t="s">
        <v>59</v>
      </c>
      <c r="E469" s="131"/>
      <c r="F469" s="131"/>
      <c r="G469" s="50">
        <f t="shared" si="20"/>
        <v>0</v>
      </c>
    </row>
    <row r="470" spans="1:7" x14ac:dyDescent="0.2">
      <c r="A470" s="93" t="s">
        <v>683</v>
      </c>
      <c r="B470" s="94" t="s">
        <v>545</v>
      </c>
      <c r="C470" s="91">
        <v>10</v>
      </c>
      <c r="D470" s="105" t="s">
        <v>59</v>
      </c>
      <c r="E470" s="131"/>
      <c r="F470" s="131"/>
      <c r="G470" s="50">
        <f t="shared" si="20"/>
        <v>0</v>
      </c>
    </row>
    <row r="471" spans="1:7" x14ac:dyDescent="0.2">
      <c r="A471" s="93" t="s">
        <v>684</v>
      </c>
      <c r="B471" s="94" t="s">
        <v>685</v>
      </c>
      <c r="C471" s="91">
        <v>1</v>
      </c>
      <c r="D471" s="105" t="s">
        <v>59</v>
      </c>
      <c r="E471" s="131"/>
      <c r="F471" s="131"/>
      <c r="G471" s="50">
        <f t="shared" si="20"/>
        <v>0</v>
      </c>
    </row>
    <row r="472" spans="1:7" x14ac:dyDescent="0.2">
      <c r="A472" s="93" t="s">
        <v>686</v>
      </c>
      <c r="B472" s="94" t="s">
        <v>687</v>
      </c>
      <c r="C472" s="91">
        <v>10</v>
      </c>
      <c r="D472" s="105" t="s">
        <v>59</v>
      </c>
      <c r="E472" s="131"/>
      <c r="F472" s="131"/>
      <c r="G472" s="50">
        <f t="shared" si="20"/>
        <v>0</v>
      </c>
    </row>
    <row r="473" spans="1:7" x14ac:dyDescent="0.2">
      <c r="A473" s="93" t="s">
        <v>688</v>
      </c>
      <c r="B473" s="94" t="s">
        <v>645</v>
      </c>
      <c r="C473" s="91">
        <v>6</v>
      </c>
      <c r="D473" s="105" t="s">
        <v>59</v>
      </c>
      <c r="E473" s="131"/>
      <c r="F473" s="131"/>
      <c r="G473" s="50">
        <f t="shared" si="20"/>
        <v>0</v>
      </c>
    </row>
    <row r="474" spans="1:7" x14ac:dyDescent="0.2">
      <c r="A474" s="95">
        <v>7</v>
      </c>
      <c r="B474" s="96" t="s">
        <v>689</v>
      </c>
      <c r="C474" s="55"/>
      <c r="D474" s="56"/>
      <c r="E474" s="100"/>
      <c r="F474" s="100"/>
      <c r="G474" s="50"/>
    </row>
    <row r="475" spans="1:7" x14ac:dyDescent="0.2">
      <c r="A475" s="95" t="s">
        <v>86</v>
      </c>
      <c r="B475" s="96" t="s">
        <v>690</v>
      </c>
      <c r="C475" s="55"/>
      <c r="D475" s="56"/>
      <c r="E475" s="100"/>
      <c r="F475" s="100"/>
      <c r="G475" s="50"/>
    </row>
    <row r="476" spans="1:7" x14ac:dyDescent="0.2">
      <c r="A476" s="93" t="s">
        <v>198</v>
      </c>
      <c r="B476" s="94" t="s">
        <v>454</v>
      </c>
      <c r="C476" s="91"/>
      <c r="D476" s="105"/>
      <c r="E476" s="99"/>
      <c r="F476" s="99"/>
      <c r="G476" s="50"/>
    </row>
    <row r="477" spans="1:7" x14ac:dyDescent="0.2">
      <c r="A477" s="93" t="s">
        <v>691</v>
      </c>
      <c r="B477" s="94" t="s">
        <v>456</v>
      </c>
      <c r="C477" s="91">
        <v>60</v>
      </c>
      <c r="D477" s="105" t="s">
        <v>59</v>
      </c>
      <c r="E477" s="131"/>
      <c r="F477" s="131"/>
      <c r="G477" s="50">
        <f t="shared" ref="G477:G512" si="21">SUMPRODUCT(E477:F477)*C477</f>
        <v>0</v>
      </c>
    </row>
    <row r="478" spans="1:7" x14ac:dyDescent="0.2">
      <c r="A478" s="93" t="s">
        <v>199</v>
      </c>
      <c r="B478" s="94" t="s">
        <v>692</v>
      </c>
      <c r="C478" s="91"/>
      <c r="D478" s="105"/>
      <c r="E478" s="99"/>
      <c r="F478" s="99"/>
      <c r="G478" s="50"/>
    </row>
    <row r="479" spans="1:7" x14ac:dyDescent="0.2">
      <c r="A479" s="93" t="s">
        <v>693</v>
      </c>
      <c r="B479" s="94" t="s">
        <v>456</v>
      </c>
      <c r="C479" s="91">
        <v>99</v>
      </c>
      <c r="D479" s="105" t="s">
        <v>74</v>
      </c>
      <c r="E479" s="131"/>
      <c r="F479" s="131"/>
      <c r="G479" s="50">
        <f t="shared" si="21"/>
        <v>0</v>
      </c>
    </row>
    <row r="480" spans="1:7" x14ac:dyDescent="0.2">
      <c r="A480" s="93" t="s">
        <v>200</v>
      </c>
      <c r="B480" s="94" t="s">
        <v>694</v>
      </c>
      <c r="C480" s="91">
        <v>20</v>
      </c>
      <c r="D480" s="105" t="s">
        <v>216</v>
      </c>
      <c r="E480" s="131"/>
      <c r="F480" s="131"/>
      <c r="G480" s="50">
        <f t="shared" si="21"/>
        <v>0</v>
      </c>
    </row>
    <row r="481" spans="1:7" x14ac:dyDescent="0.2">
      <c r="A481" s="93" t="s">
        <v>201</v>
      </c>
      <c r="B481" s="94" t="s">
        <v>664</v>
      </c>
      <c r="C481" s="91">
        <v>18</v>
      </c>
      <c r="D481" s="105" t="s">
        <v>74</v>
      </c>
      <c r="E481" s="131"/>
      <c r="F481" s="131"/>
      <c r="G481" s="50">
        <f t="shared" si="21"/>
        <v>0</v>
      </c>
    </row>
    <row r="482" spans="1:7" x14ac:dyDescent="0.2">
      <c r="A482" s="93" t="s">
        <v>695</v>
      </c>
      <c r="B482" s="94" t="s">
        <v>696</v>
      </c>
      <c r="C482" s="91">
        <v>7</v>
      </c>
      <c r="D482" s="105" t="s">
        <v>216</v>
      </c>
      <c r="E482" s="131"/>
      <c r="F482" s="131"/>
      <c r="G482" s="50">
        <f t="shared" si="21"/>
        <v>0</v>
      </c>
    </row>
    <row r="483" spans="1:7" x14ac:dyDescent="0.2">
      <c r="A483" s="93" t="s">
        <v>697</v>
      </c>
      <c r="B483" s="94" t="s">
        <v>698</v>
      </c>
      <c r="C483" s="91">
        <v>60</v>
      </c>
      <c r="D483" s="105" t="s">
        <v>216</v>
      </c>
      <c r="E483" s="131"/>
      <c r="F483" s="131"/>
      <c r="G483" s="50">
        <f t="shared" si="21"/>
        <v>0</v>
      </c>
    </row>
    <row r="484" spans="1:7" x14ac:dyDescent="0.2">
      <c r="A484" s="93" t="s">
        <v>699</v>
      </c>
      <c r="B484" s="94" t="s">
        <v>700</v>
      </c>
      <c r="C484" s="91">
        <v>11</v>
      </c>
      <c r="D484" s="105" t="s">
        <v>216</v>
      </c>
      <c r="E484" s="131"/>
      <c r="F484" s="131"/>
      <c r="G484" s="50">
        <f t="shared" si="21"/>
        <v>0</v>
      </c>
    </row>
    <row r="485" spans="1:7" x14ac:dyDescent="0.2">
      <c r="A485" s="95" t="s">
        <v>87</v>
      </c>
      <c r="B485" s="96" t="s">
        <v>701</v>
      </c>
      <c r="C485" s="55"/>
      <c r="D485" s="56"/>
      <c r="E485" s="100"/>
      <c r="F485" s="100"/>
      <c r="G485" s="50"/>
    </row>
    <row r="486" spans="1:7" ht="25.5" x14ac:dyDescent="0.2">
      <c r="A486" s="93" t="s">
        <v>202</v>
      </c>
      <c r="B486" s="94" t="s">
        <v>702</v>
      </c>
      <c r="C486" s="91">
        <v>1500</v>
      </c>
      <c r="D486" s="105" t="s">
        <v>74</v>
      </c>
      <c r="E486" s="131"/>
      <c r="F486" s="131"/>
      <c r="G486" s="50">
        <f t="shared" si="21"/>
        <v>0</v>
      </c>
    </row>
    <row r="487" spans="1:7" ht="25.5" x14ac:dyDescent="0.2">
      <c r="A487" s="93" t="s">
        <v>203</v>
      </c>
      <c r="B487" s="94" t="s">
        <v>703</v>
      </c>
      <c r="C487" s="91">
        <v>2</v>
      </c>
      <c r="D487" s="105" t="s">
        <v>216</v>
      </c>
      <c r="E487" s="131"/>
      <c r="F487" s="131"/>
      <c r="G487" s="50">
        <f t="shared" si="21"/>
        <v>0</v>
      </c>
    </row>
    <row r="488" spans="1:7" ht="25.5" x14ac:dyDescent="0.2">
      <c r="A488" s="93" t="s">
        <v>204</v>
      </c>
      <c r="B488" s="94" t="s">
        <v>704</v>
      </c>
      <c r="C488" s="91">
        <v>1</v>
      </c>
      <c r="D488" s="105" t="s">
        <v>59</v>
      </c>
      <c r="E488" s="131"/>
      <c r="F488" s="131"/>
      <c r="G488" s="50">
        <f t="shared" si="21"/>
        <v>0</v>
      </c>
    </row>
    <row r="489" spans="1:7" ht="25.5" x14ac:dyDescent="0.2">
      <c r="A489" s="93" t="s">
        <v>205</v>
      </c>
      <c r="B489" s="94" t="s">
        <v>705</v>
      </c>
      <c r="C489" s="91">
        <v>1</v>
      </c>
      <c r="D489" s="105" t="s">
        <v>59</v>
      </c>
      <c r="E489" s="131"/>
      <c r="F489" s="131"/>
      <c r="G489" s="50">
        <f t="shared" si="21"/>
        <v>0</v>
      </c>
    </row>
    <row r="490" spans="1:7" x14ac:dyDescent="0.2">
      <c r="A490" s="95" t="s">
        <v>88</v>
      </c>
      <c r="B490" s="96" t="s">
        <v>706</v>
      </c>
      <c r="C490" s="55"/>
      <c r="D490" s="56"/>
      <c r="E490" s="100"/>
      <c r="F490" s="100"/>
      <c r="G490" s="50"/>
    </row>
    <row r="491" spans="1:7" ht="25.5" x14ac:dyDescent="0.2">
      <c r="A491" s="93" t="s">
        <v>208</v>
      </c>
      <c r="B491" s="94" t="s">
        <v>707</v>
      </c>
      <c r="C491" s="91">
        <v>1</v>
      </c>
      <c r="D491" s="105" t="s">
        <v>216</v>
      </c>
      <c r="E491" s="131"/>
      <c r="F491" s="131"/>
      <c r="G491" s="50">
        <f t="shared" si="21"/>
        <v>0</v>
      </c>
    </row>
    <row r="492" spans="1:7" x14ac:dyDescent="0.2">
      <c r="A492" s="93" t="s">
        <v>708</v>
      </c>
      <c r="B492" s="94" t="s">
        <v>709</v>
      </c>
      <c r="C492" s="91">
        <v>3</v>
      </c>
      <c r="D492" s="105" t="s">
        <v>216</v>
      </c>
      <c r="E492" s="131"/>
      <c r="F492" s="131"/>
      <c r="G492" s="50">
        <f t="shared" si="21"/>
        <v>0</v>
      </c>
    </row>
    <row r="493" spans="1:7" x14ac:dyDescent="0.2">
      <c r="A493" s="93" t="s">
        <v>710</v>
      </c>
      <c r="B493" s="94" t="s">
        <v>711</v>
      </c>
      <c r="C493" s="91">
        <v>400</v>
      </c>
      <c r="D493" s="105" t="s">
        <v>74</v>
      </c>
      <c r="E493" s="131"/>
      <c r="F493" s="131"/>
      <c r="G493" s="50">
        <f t="shared" si="21"/>
        <v>0</v>
      </c>
    </row>
    <row r="494" spans="1:7" ht="25.5" x14ac:dyDescent="0.2">
      <c r="A494" s="93" t="s">
        <v>712</v>
      </c>
      <c r="B494" s="94" t="s">
        <v>713</v>
      </c>
      <c r="C494" s="91">
        <v>1</v>
      </c>
      <c r="D494" s="105" t="s">
        <v>216</v>
      </c>
      <c r="E494" s="131"/>
      <c r="F494" s="131"/>
      <c r="G494" s="50">
        <f t="shared" si="21"/>
        <v>0</v>
      </c>
    </row>
    <row r="495" spans="1:7" ht="38.25" x14ac:dyDescent="0.2">
      <c r="A495" s="93" t="s">
        <v>714</v>
      </c>
      <c r="B495" s="94" t="s">
        <v>715</v>
      </c>
      <c r="C495" s="91">
        <v>11</v>
      </c>
      <c r="D495" s="105" t="s">
        <v>216</v>
      </c>
      <c r="E495" s="131"/>
      <c r="F495" s="131"/>
      <c r="G495" s="50">
        <f t="shared" si="21"/>
        <v>0</v>
      </c>
    </row>
    <row r="496" spans="1:7" ht="25.5" x14ac:dyDescent="0.2">
      <c r="A496" s="93" t="s">
        <v>716</v>
      </c>
      <c r="B496" s="94" t="s">
        <v>717</v>
      </c>
      <c r="C496" s="91">
        <v>1</v>
      </c>
      <c r="D496" s="105" t="s">
        <v>104</v>
      </c>
      <c r="E496" s="131"/>
      <c r="F496" s="131"/>
      <c r="G496" s="50">
        <f t="shared" si="21"/>
        <v>0</v>
      </c>
    </row>
    <row r="497" spans="1:7" x14ac:dyDescent="0.2">
      <c r="A497" s="93" t="s">
        <v>718</v>
      </c>
      <c r="B497" s="94" t="s">
        <v>719</v>
      </c>
      <c r="C497" s="91">
        <v>11</v>
      </c>
      <c r="D497" s="105" t="s">
        <v>216</v>
      </c>
      <c r="E497" s="131"/>
      <c r="F497" s="131"/>
      <c r="G497" s="50">
        <f t="shared" si="21"/>
        <v>0</v>
      </c>
    </row>
    <row r="498" spans="1:7" x14ac:dyDescent="0.2">
      <c r="A498" s="93" t="s">
        <v>720</v>
      </c>
      <c r="B498" s="94" t="s">
        <v>721</v>
      </c>
      <c r="C498" s="91">
        <v>11</v>
      </c>
      <c r="D498" s="105" t="s">
        <v>74</v>
      </c>
      <c r="E498" s="131"/>
      <c r="F498" s="131"/>
      <c r="G498" s="50">
        <f t="shared" si="21"/>
        <v>0</v>
      </c>
    </row>
    <row r="499" spans="1:7" x14ac:dyDescent="0.2">
      <c r="A499" s="93" t="s">
        <v>722</v>
      </c>
      <c r="B499" s="94" t="s">
        <v>723</v>
      </c>
      <c r="C499" s="91">
        <v>11</v>
      </c>
      <c r="D499" s="105" t="s">
        <v>216</v>
      </c>
      <c r="E499" s="131"/>
      <c r="F499" s="131"/>
      <c r="G499" s="50">
        <f t="shared" si="21"/>
        <v>0</v>
      </c>
    </row>
    <row r="500" spans="1:7" ht="25.5" x14ac:dyDescent="0.2">
      <c r="A500" s="93" t="s">
        <v>724</v>
      </c>
      <c r="B500" s="94" t="s">
        <v>725</v>
      </c>
      <c r="C500" s="91">
        <v>36</v>
      </c>
      <c r="D500" s="105" t="s">
        <v>74</v>
      </c>
      <c r="E500" s="131"/>
      <c r="F500" s="131"/>
      <c r="G500" s="50">
        <f t="shared" si="21"/>
        <v>0</v>
      </c>
    </row>
    <row r="501" spans="1:7" ht="25.5" x14ac:dyDescent="0.2">
      <c r="A501" s="93" t="s">
        <v>726</v>
      </c>
      <c r="B501" s="94" t="s">
        <v>727</v>
      </c>
      <c r="C501" s="91">
        <v>72</v>
      </c>
      <c r="D501" s="105" t="s">
        <v>74</v>
      </c>
      <c r="E501" s="131"/>
      <c r="F501" s="131"/>
      <c r="G501" s="50">
        <f t="shared" si="21"/>
        <v>0</v>
      </c>
    </row>
    <row r="502" spans="1:7" ht="25.5" x14ac:dyDescent="0.2">
      <c r="A502" s="93" t="s">
        <v>728</v>
      </c>
      <c r="B502" s="94" t="s">
        <v>729</v>
      </c>
      <c r="C502" s="91">
        <v>40</v>
      </c>
      <c r="D502" s="105" t="s">
        <v>216</v>
      </c>
      <c r="E502" s="131"/>
      <c r="F502" s="131"/>
      <c r="G502" s="50">
        <f t="shared" si="21"/>
        <v>0</v>
      </c>
    </row>
    <row r="503" spans="1:7" ht="25.5" x14ac:dyDescent="0.2">
      <c r="A503" s="93" t="s">
        <v>730</v>
      </c>
      <c r="B503" s="94" t="s">
        <v>731</v>
      </c>
      <c r="C503" s="91">
        <v>1</v>
      </c>
      <c r="D503" s="105" t="s">
        <v>216</v>
      </c>
      <c r="E503" s="131"/>
      <c r="F503" s="131"/>
      <c r="G503" s="50">
        <f t="shared" si="21"/>
        <v>0</v>
      </c>
    </row>
    <row r="504" spans="1:7" x14ac:dyDescent="0.2">
      <c r="A504" s="95">
        <v>8</v>
      </c>
      <c r="B504" s="96" t="s">
        <v>732</v>
      </c>
      <c r="C504" s="55"/>
      <c r="D504" s="56"/>
      <c r="E504" s="100"/>
      <c r="F504" s="100"/>
      <c r="G504" s="50"/>
    </row>
    <row r="505" spans="1:7" ht="25.5" x14ac:dyDescent="0.2">
      <c r="A505" s="93" t="s">
        <v>90</v>
      </c>
      <c r="B505" s="94" t="s">
        <v>733</v>
      </c>
      <c r="C505" s="91">
        <v>150</v>
      </c>
      <c r="D505" s="105" t="s">
        <v>114</v>
      </c>
      <c r="E505" s="99" t="s">
        <v>66</v>
      </c>
      <c r="F505" s="131"/>
      <c r="G505" s="50">
        <f t="shared" si="21"/>
        <v>0</v>
      </c>
    </row>
    <row r="506" spans="1:7" x14ac:dyDescent="0.2">
      <c r="A506" s="93" t="s">
        <v>91</v>
      </c>
      <c r="B506" s="94" t="s">
        <v>734</v>
      </c>
      <c r="C506" s="91">
        <v>80</v>
      </c>
      <c r="D506" s="105" t="s">
        <v>114</v>
      </c>
      <c r="E506" s="99" t="s">
        <v>66</v>
      </c>
      <c r="F506" s="131"/>
      <c r="G506" s="50">
        <f t="shared" si="21"/>
        <v>0</v>
      </c>
    </row>
    <row r="507" spans="1:7" ht="38.25" x14ac:dyDescent="0.2">
      <c r="A507" s="93" t="s">
        <v>92</v>
      </c>
      <c r="B507" s="94" t="s">
        <v>735</v>
      </c>
      <c r="C507" s="91">
        <v>120</v>
      </c>
      <c r="D507" s="105" t="s">
        <v>114</v>
      </c>
      <c r="E507" s="99" t="s">
        <v>66</v>
      </c>
      <c r="F507" s="131"/>
      <c r="G507" s="50">
        <f t="shared" si="21"/>
        <v>0</v>
      </c>
    </row>
    <row r="508" spans="1:7" ht="25.5" x14ac:dyDescent="0.2">
      <c r="A508" s="93" t="s">
        <v>93</v>
      </c>
      <c r="B508" s="94" t="s">
        <v>736</v>
      </c>
      <c r="C508" s="91">
        <v>150</v>
      </c>
      <c r="D508" s="105" t="s">
        <v>114</v>
      </c>
      <c r="E508" s="99" t="s">
        <v>66</v>
      </c>
      <c r="F508" s="131"/>
      <c r="G508" s="50">
        <f t="shared" si="21"/>
        <v>0</v>
      </c>
    </row>
    <row r="509" spans="1:7" ht="25.5" x14ac:dyDescent="0.2">
      <c r="A509" s="93" t="s">
        <v>94</v>
      </c>
      <c r="B509" s="94" t="s">
        <v>737</v>
      </c>
      <c r="C509" s="91">
        <v>150</v>
      </c>
      <c r="D509" s="105" t="s">
        <v>114</v>
      </c>
      <c r="E509" s="99" t="s">
        <v>66</v>
      </c>
      <c r="F509" s="131"/>
      <c r="G509" s="50">
        <f t="shared" si="21"/>
        <v>0</v>
      </c>
    </row>
    <row r="510" spans="1:7" ht="25.5" x14ac:dyDescent="0.2">
      <c r="A510" s="93" t="s">
        <v>107</v>
      </c>
      <c r="B510" s="94" t="s">
        <v>738</v>
      </c>
      <c r="C510" s="91">
        <v>100</v>
      </c>
      <c r="D510" s="105" t="s">
        <v>114</v>
      </c>
      <c r="E510" s="99" t="s">
        <v>66</v>
      </c>
      <c r="F510" s="131"/>
      <c r="G510" s="50">
        <f t="shared" si="21"/>
        <v>0</v>
      </c>
    </row>
    <row r="511" spans="1:7" ht="25.5" x14ac:dyDescent="0.2">
      <c r="A511" s="93" t="s">
        <v>108</v>
      </c>
      <c r="B511" s="94" t="s">
        <v>739</v>
      </c>
      <c r="C511" s="91">
        <v>80</v>
      </c>
      <c r="D511" s="105" t="s">
        <v>114</v>
      </c>
      <c r="E511" s="99" t="s">
        <v>66</v>
      </c>
      <c r="F511" s="131"/>
      <c r="G511" s="50">
        <f t="shared" si="21"/>
        <v>0</v>
      </c>
    </row>
    <row r="512" spans="1:7" x14ac:dyDescent="0.2">
      <c r="A512" s="93" t="s">
        <v>740</v>
      </c>
      <c r="B512" s="94" t="s">
        <v>741</v>
      </c>
      <c r="C512" s="91">
        <v>80</v>
      </c>
      <c r="D512" s="105" t="s">
        <v>114</v>
      </c>
      <c r="E512" s="99" t="s">
        <v>66</v>
      </c>
      <c r="F512" s="131"/>
      <c r="G512" s="50">
        <f t="shared" si="21"/>
        <v>0</v>
      </c>
    </row>
    <row r="513" spans="1:7" ht="15.75" thickBot="1" x14ac:dyDescent="0.25">
      <c r="A513" s="106"/>
      <c r="B513" s="177" t="s">
        <v>14</v>
      </c>
      <c r="C513" s="177"/>
      <c r="D513" s="177"/>
      <c r="E513" s="101">
        <f>SUMPRODUCT(E275:E512,C275:C512)</f>
        <v>0</v>
      </c>
      <c r="F513" s="101">
        <f>SUMPRODUCT(F275:F512,C275:C512)</f>
        <v>0</v>
      </c>
      <c r="G513" s="16">
        <f>SUM(G275:G512)</f>
        <v>0</v>
      </c>
    </row>
    <row r="514" spans="1:7" ht="15.75" thickBot="1" x14ac:dyDescent="0.25">
      <c r="A514" s="107"/>
      <c r="B514" s="167" t="s">
        <v>96</v>
      </c>
      <c r="C514" s="167"/>
      <c r="D514" s="168"/>
      <c r="E514" s="102">
        <f>SUM(E513,E272,E232,E241)</f>
        <v>0</v>
      </c>
      <c r="F514" s="102">
        <f>SUM(F513,F272,F232,F241)</f>
        <v>0</v>
      </c>
      <c r="G514" s="47">
        <f>SUM(G513,G272,G232,G241)</f>
        <v>0</v>
      </c>
    </row>
    <row r="515" spans="1:7" ht="15.75" thickBot="1" x14ac:dyDescent="0.25">
      <c r="A515" s="106"/>
      <c r="B515" s="169" t="s">
        <v>121</v>
      </c>
      <c r="C515" s="169"/>
      <c r="D515" s="170"/>
      <c r="E515" s="108" t="s">
        <v>66</v>
      </c>
      <c r="F515" s="108">
        <f>3*(G514*0.01)</f>
        <v>0</v>
      </c>
      <c r="G515" s="109">
        <f>F515</f>
        <v>0</v>
      </c>
    </row>
    <row r="516" spans="1:7" ht="15.75" thickBot="1" x14ac:dyDescent="0.25">
      <c r="A516" s="107"/>
      <c r="B516" s="167" t="s">
        <v>24</v>
      </c>
      <c r="C516" s="167"/>
      <c r="D516" s="168"/>
      <c r="E516" s="102">
        <f>E514</f>
        <v>0</v>
      </c>
      <c r="F516" s="102">
        <f>SUM(F514,F515)</f>
        <v>0</v>
      </c>
      <c r="G516" s="47">
        <f>SUM(G514,G515)</f>
        <v>0</v>
      </c>
    </row>
    <row r="517" spans="1:7" ht="15.75" thickBot="1" x14ac:dyDescent="0.25">
      <c r="A517" s="107"/>
      <c r="B517" s="167" t="s">
        <v>56</v>
      </c>
      <c r="C517" s="167"/>
      <c r="D517" s="168"/>
      <c r="E517" s="102">
        <f>TRUNC(E516*(1+$G$2),2)</f>
        <v>0</v>
      </c>
      <c r="F517" s="102">
        <f>TRUNC(F516*(1+$G$2),2)</f>
        <v>0</v>
      </c>
      <c r="G517" s="47">
        <f>SUM(E517,F517)</f>
        <v>0</v>
      </c>
    </row>
  </sheetData>
  <sheetProtection algorithmName="SHA-512" hashValue="x7Te0VKak4JVx+7TNNWDskv+Higsq6ayI0ppYqOD8FN81c2vldhW0QowoUWtxIaQtStrBFwgb2Sx4zUugZkuhg==" saltValue="f+rcL04xo2eH+JwY86ANGQ==" spinCount="100000" sheet="1" selectLockedCells="1"/>
  <mergeCells count="30">
    <mergeCell ref="B514:D514"/>
    <mergeCell ref="B515:D515"/>
    <mergeCell ref="B516:D516"/>
    <mergeCell ref="B517:D517"/>
    <mergeCell ref="C443:C450"/>
    <mergeCell ref="D443:D450"/>
    <mergeCell ref="B513:D513"/>
    <mergeCell ref="A443:A450"/>
    <mergeCell ref="A1:G1"/>
    <mergeCell ref="B12:B13"/>
    <mergeCell ref="D12:D13"/>
    <mergeCell ref="A7:G7"/>
    <mergeCell ref="C12:C13"/>
    <mergeCell ref="A12:A13"/>
    <mergeCell ref="E12:F12"/>
    <mergeCell ref="A6:G6"/>
    <mergeCell ref="A10:G10"/>
    <mergeCell ref="E2:F2"/>
    <mergeCell ref="E3:F3"/>
    <mergeCell ref="E4:F4"/>
    <mergeCell ref="A5:D5"/>
    <mergeCell ref="D8:E8"/>
    <mergeCell ref="G12:G13"/>
    <mergeCell ref="D9:G9"/>
    <mergeCell ref="B241:D241"/>
    <mergeCell ref="B232:D232"/>
    <mergeCell ref="B272:D272"/>
    <mergeCell ref="E443:E450"/>
    <mergeCell ref="F443:F450"/>
    <mergeCell ref="G443:G450"/>
  </mergeCells>
  <conditionalFormatting sqref="F14:G14 B14 B232 B228 F58 F65:F67 B65:B67 F104 F106:F107 F80:F81 B80:B81 B84:B87 F84:F87 B60:B62 F18 B18 F22:F24 B22:B24 B132:B137 B110 F110 F142 F146:F149 F50:F56 B139:B142 F152 B50:B56 F60:F62 B76 F76 F90:F94 B90:B94 B113:B130 F113:F131 F154:F161 B144:B161 B97 F97 B164:B182 F164:F181 B184:B226 F185:F228">
    <cfRule type="containsText" dxfId="111" priority="1301" stopIfTrue="1" operator="containsText" text="x,xx">
      <formula>NOT(ISERROR(SEARCH("x,xx",B14)))</formula>
    </cfRule>
  </conditionalFormatting>
  <conditionalFormatting sqref="B11">
    <cfRule type="containsText" dxfId="110" priority="1280" stopIfTrue="1" operator="containsText" text="x,xx">
      <formula>NOT(ISERROR(SEARCH("x,xx",B11)))</formula>
    </cfRule>
  </conditionalFormatting>
  <conditionalFormatting sqref="F11:G11">
    <cfRule type="containsText" dxfId="109" priority="1279" stopIfTrue="1" operator="containsText" text="x,xx">
      <formula>NOT(ISERROR(SEARCH("x,xx",F11)))</formula>
    </cfRule>
  </conditionalFormatting>
  <conditionalFormatting sqref="B231">
    <cfRule type="containsText" dxfId="108" priority="1269" stopIfTrue="1" operator="containsText" text="x,xx">
      <formula>NOT(ISERROR(SEARCH("x,xx",B231)))</formula>
    </cfRule>
  </conditionalFormatting>
  <conditionalFormatting sqref="F63:F64 B63">
    <cfRule type="containsText" dxfId="107" priority="1132" stopIfTrue="1" operator="containsText" text="x,xx">
      <formula>NOT(ISERROR(SEARCH("x,xx",B63)))</formula>
    </cfRule>
  </conditionalFormatting>
  <conditionalFormatting sqref="B227">
    <cfRule type="containsText" dxfId="106" priority="1096" stopIfTrue="1" operator="containsText" text="x,xx">
      <formula>NOT(ISERROR(SEARCH("x,xx",B227)))</formula>
    </cfRule>
  </conditionalFormatting>
  <conditionalFormatting sqref="B79 F79">
    <cfRule type="containsText" dxfId="105" priority="1076" stopIfTrue="1" operator="containsText" text="x,xx">
      <formula>NOT(ISERROR(SEARCH("x,xx",B79)))</formula>
    </cfRule>
  </conditionalFormatting>
  <conditionalFormatting sqref="F77:F78 B77:B78">
    <cfRule type="containsText" dxfId="104" priority="1075" stopIfTrue="1" operator="containsText" text="x,xx">
      <formula>NOT(ISERROR(SEARCH("x,xx",B77)))</formula>
    </cfRule>
  </conditionalFormatting>
  <conditionalFormatting sqref="F98">
    <cfRule type="containsText" dxfId="103" priority="1072" stopIfTrue="1" operator="containsText" text="x,xx">
      <formula>NOT(ISERROR(SEARCH("x,xx",F98)))</formula>
    </cfRule>
  </conditionalFormatting>
  <conditionalFormatting sqref="B104 B106">
    <cfRule type="containsText" dxfId="102" priority="1070" stopIfTrue="1" operator="containsText" text="x,xx">
      <formula>NOT(ISERROR(SEARCH("x,xx",B104)))</formula>
    </cfRule>
  </conditionalFormatting>
  <conditionalFormatting sqref="B107">
    <cfRule type="containsText" dxfId="101" priority="970" stopIfTrue="1" operator="containsText" text="x,xx">
      <formula>NOT(ISERROR(SEARCH("x,xx",B107)))</formula>
    </cfRule>
  </conditionalFormatting>
  <conditionalFormatting sqref="F231">
    <cfRule type="containsText" dxfId="100" priority="955" stopIfTrue="1" operator="containsText" text="x,xx">
      <formula>NOT(ISERROR(SEARCH("x,xx",F231)))</formula>
    </cfRule>
  </conditionalFormatting>
  <conditionalFormatting sqref="F15:F17 B15">
    <cfRule type="containsText" dxfId="99" priority="982" stopIfTrue="1" operator="containsText" text="x,xx">
      <formula>NOT(ISERROR(SEARCH("x,xx",B15)))</formula>
    </cfRule>
  </conditionalFormatting>
  <conditionalFormatting sqref="B58">
    <cfRule type="containsText" dxfId="98" priority="980" stopIfTrue="1" operator="containsText" text="x,xx">
      <formula>NOT(ISERROR(SEARCH("x,xx",B58)))</formula>
    </cfRule>
  </conditionalFormatting>
  <conditionalFormatting sqref="B19 F19">
    <cfRule type="containsText" dxfId="97" priority="960" stopIfTrue="1" operator="containsText" text="x,xx">
      <formula>NOT(ISERROR(SEARCH("x,xx",B19)))</formula>
    </cfRule>
  </conditionalFormatting>
  <conditionalFormatting sqref="F20 B20">
    <cfRule type="containsText" dxfId="96" priority="959" stopIfTrue="1" operator="containsText" text="x,xx">
      <formula>NOT(ISERROR(SEARCH("x,xx",B20)))</formula>
    </cfRule>
  </conditionalFormatting>
  <conditionalFormatting sqref="B99:B100">
    <cfRule type="containsText" dxfId="95" priority="939" stopIfTrue="1" operator="containsText" text="x,xx">
      <formula>NOT(ISERROR(SEARCH("x,xx",B99)))</formula>
    </cfRule>
  </conditionalFormatting>
  <conditionalFormatting sqref="F99">
    <cfRule type="containsText" dxfId="94" priority="938" stopIfTrue="1" operator="containsText" text="x,xx">
      <formula>NOT(ISERROR(SEARCH("x,xx",F99)))</formula>
    </cfRule>
  </conditionalFormatting>
  <conditionalFormatting sqref="F103">
    <cfRule type="containsText" dxfId="93" priority="937" stopIfTrue="1" operator="containsText" text="x,xx">
      <formula>NOT(ISERROR(SEARCH("x,xx",F103)))</formula>
    </cfRule>
  </conditionalFormatting>
  <conditionalFormatting sqref="B103">
    <cfRule type="containsText" dxfId="92" priority="936" stopIfTrue="1" operator="containsText" text="x,xx">
      <formula>NOT(ISERROR(SEARCH("x,xx",B103)))</formula>
    </cfRule>
  </conditionalFormatting>
  <conditionalFormatting sqref="B98">
    <cfRule type="containsText" dxfId="91" priority="925" stopIfTrue="1" operator="containsText" text="x,xx">
      <formula>NOT(ISERROR(SEARCH("x,xx",B98)))</formula>
    </cfRule>
  </conditionalFormatting>
  <conditionalFormatting sqref="B229 F229">
    <cfRule type="containsText" dxfId="90" priority="809" stopIfTrue="1" operator="containsText" text="x,xx">
      <formula>NOT(ISERROR(SEARCH("x,xx",B229)))</formula>
    </cfRule>
  </conditionalFormatting>
  <conditionalFormatting sqref="B16:B17">
    <cfRule type="containsText" dxfId="89" priority="787" stopIfTrue="1" operator="containsText" text="x,xx">
      <formula>NOT(ISERROR(SEARCH("x,xx",B16)))</formula>
    </cfRule>
  </conditionalFormatting>
  <conditionalFormatting sqref="F59">
    <cfRule type="containsText" dxfId="88" priority="776" stopIfTrue="1" operator="containsText" text="x,xx">
      <formula>NOT(ISERROR(SEARCH("x,xx",F59)))</formula>
    </cfRule>
  </conditionalFormatting>
  <conditionalFormatting sqref="B59">
    <cfRule type="containsText" dxfId="87" priority="775" stopIfTrue="1" operator="containsText" text="x,xx">
      <formula>NOT(ISERROR(SEARCH("x,xx",B59)))</formula>
    </cfRule>
  </conditionalFormatting>
  <conditionalFormatting sqref="B64">
    <cfRule type="containsText" dxfId="86" priority="774" stopIfTrue="1" operator="containsText" text="x,xx">
      <formula>NOT(ISERROR(SEARCH("x,xx",B64)))</formula>
    </cfRule>
  </conditionalFormatting>
  <conditionalFormatting sqref="F73:F75">
    <cfRule type="containsText" dxfId="85" priority="773" stopIfTrue="1" operator="containsText" text="x,xx">
      <formula>NOT(ISERROR(SEARCH("x,xx",F73)))</formula>
    </cfRule>
  </conditionalFormatting>
  <conditionalFormatting sqref="F68:F69">
    <cfRule type="containsText" dxfId="84" priority="771" stopIfTrue="1" operator="containsText" text="x,xx">
      <formula>NOT(ISERROR(SEARCH("x,xx",F68)))</formula>
    </cfRule>
  </conditionalFormatting>
  <conditionalFormatting sqref="B73:B75">
    <cfRule type="containsText" dxfId="83" priority="770" stopIfTrue="1" operator="containsText" text="x,xx">
      <formula>NOT(ISERROR(SEARCH("x,xx",B73)))</formula>
    </cfRule>
  </conditionalFormatting>
  <conditionalFormatting sqref="F57">
    <cfRule type="containsText" dxfId="82" priority="778" stopIfTrue="1" operator="containsText" text="x,xx">
      <formula>NOT(ISERROR(SEARCH("x,xx",F57)))</formula>
    </cfRule>
  </conditionalFormatting>
  <conditionalFormatting sqref="B57">
    <cfRule type="containsText" dxfId="81" priority="777" stopIfTrue="1" operator="containsText" text="x,xx">
      <formula>NOT(ISERROR(SEARCH("x,xx",B57)))</formula>
    </cfRule>
  </conditionalFormatting>
  <conditionalFormatting sqref="B101:B102">
    <cfRule type="containsText" dxfId="80" priority="760" stopIfTrue="1" operator="containsText" text="x,xx">
      <formula>NOT(ISERROR(SEARCH("x,xx",B101)))</formula>
    </cfRule>
  </conditionalFormatting>
  <conditionalFormatting sqref="F101:F102">
    <cfRule type="containsText" dxfId="79" priority="759" stopIfTrue="1" operator="containsText" text="x,xx">
      <formula>NOT(ISERROR(SEARCH("x,xx",F101)))</formula>
    </cfRule>
  </conditionalFormatting>
  <conditionalFormatting sqref="B82:B83 F82:F83">
    <cfRule type="containsText" dxfId="78" priority="758" stopIfTrue="1" operator="containsText" text="x,xx">
      <formula>NOT(ISERROR(SEARCH("x,xx",B82)))</formula>
    </cfRule>
  </conditionalFormatting>
  <conditionalFormatting sqref="B108:B109 F108:F109">
    <cfRule type="containsText" dxfId="77" priority="756" stopIfTrue="1" operator="containsText" text="x,xx">
      <formula>NOT(ISERROR(SEARCH("x,xx",B108)))</formula>
    </cfRule>
  </conditionalFormatting>
  <conditionalFormatting sqref="B111:B112 F111:F112">
    <cfRule type="containsText" dxfId="76" priority="755" stopIfTrue="1" operator="containsText" text="x,xx">
      <formula>NOT(ISERROR(SEARCH("x,xx",B111)))</formula>
    </cfRule>
  </conditionalFormatting>
  <conditionalFormatting sqref="B88:B89 F88:F89">
    <cfRule type="containsText" dxfId="75" priority="754" stopIfTrue="1" operator="containsText" text="x,xx">
      <formula>NOT(ISERROR(SEARCH("x,xx",B88)))</formula>
    </cfRule>
  </conditionalFormatting>
  <conditionalFormatting sqref="F71">
    <cfRule type="containsText" dxfId="74" priority="768" stopIfTrue="1" operator="containsText" text="x,xx">
      <formula>NOT(ISERROR(SEARCH("x,xx",F71)))</formula>
    </cfRule>
  </conditionalFormatting>
  <conditionalFormatting sqref="B71">
    <cfRule type="containsText" dxfId="73" priority="769" stopIfTrue="1" operator="containsText" text="x,xx">
      <formula>NOT(ISERROR(SEARCH("x,xx",B71)))</formula>
    </cfRule>
  </conditionalFormatting>
  <conditionalFormatting sqref="F72">
    <cfRule type="containsText" dxfId="72" priority="767" stopIfTrue="1" operator="containsText" text="x,xx">
      <formula>NOT(ISERROR(SEARCH("x,xx",F72)))</formula>
    </cfRule>
  </conditionalFormatting>
  <conditionalFormatting sqref="B72">
    <cfRule type="containsText" dxfId="71" priority="766" stopIfTrue="1" operator="containsText" text="x,xx">
      <formula>NOT(ISERROR(SEARCH("x,xx",B72)))</formula>
    </cfRule>
  </conditionalFormatting>
  <conditionalFormatting sqref="B68">
    <cfRule type="containsText" dxfId="70" priority="764" stopIfTrue="1" operator="containsText" text="x,xx">
      <formula>NOT(ISERROR(SEARCH("x,xx",B68)))</formula>
    </cfRule>
  </conditionalFormatting>
  <conditionalFormatting sqref="B69">
    <cfRule type="containsText" dxfId="69" priority="763" stopIfTrue="1" operator="containsText" text="x,xx">
      <formula>NOT(ISERROR(SEARCH("x,xx",B69)))</formula>
    </cfRule>
  </conditionalFormatting>
  <conditionalFormatting sqref="F105">
    <cfRule type="containsText" dxfId="68" priority="762" stopIfTrue="1" operator="containsText" text="x,xx">
      <formula>NOT(ISERROR(SEARCH("x,xx",F105)))</formula>
    </cfRule>
  </conditionalFormatting>
  <conditionalFormatting sqref="B105">
    <cfRule type="containsText" dxfId="67" priority="761" stopIfTrue="1" operator="containsText" text="x,xx">
      <formula>NOT(ISERROR(SEARCH("x,xx",B105)))</formula>
    </cfRule>
  </conditionalFormatting>
  <conditionalFormatting sqref="B131">
    <cfRule type="containsText" dxfId="66" priority="753" stopIfTrue="1" operator="containsText" text="x,xx">
      <formula>NOT(ISERROR(SEARCH("x,xx",B131)))</formula>
    </cfRule>
  </conditionalFormatting>
  <conditionalFormatting sqref="F143 B143">
    <cfRule type="containsText" dxfId="65" priority="234" stopIfTrue="1" operator="containsText" text="x,xx">
      <formula>NOT(ISERROR(SEARCH("x,xx",B143)))</formula>
    </cfRule>
  </conditionalFormatting>
  <conditionalFormatting sqref="F21 B21">
    <cfRule type="containsText" dxfId="64" priority="228" stopIfTrue="1" operator="containsText" text="x,xx">
      <formula>NOT(ISERROR(SEARCH("x,xx",B21)))</formula>
    </cfRule>
  </conditionalFormatting>
  <conditionalFormatting sqref="F38:F39 B38:B39">
    <cfRule type="containsText" dxfId="63" priority="222" stopIfTrue="1" operator="containsText" text="x,xx">
      <formula>NOT(ISERROR(SEARCH("x,xx",B38)))</formula>
    </cfRule>
  </conditionalFormatting>
  <conditionalFormatting sqref="B40:B45 F40:F45 F34:F35 F25:F29 B25:B35">
    <cfRule type="containsText" dxfId="62" priority="224" stopIfTrue="1" operator="containsText" text="x,xx">
      <formula>NOT(ISERROR(SEARCH("x,xx",B25)))</formula>
    </cfRule>
  </conditionalFormatting>
  <conditionalFormatting sqref="F30:F32">
    <cfRule type="containsText" dxfId="61" priority="221" stopIfTrue="1" operator="containsText" text="x,xx">
      <formula>NOT(ISERROR(SEARCH("x,xx",F30)))</formula>
    </cfRule>
  </conditionalFormatting>
  <conditionalFormatting sqref="F273:G273 B273">
    <cfRule type="containsText" dxfId="60" priority="247" stopIfTrue="1" operator="containsText" text="x,xx">
      <formula>NOT(ISERROR(SEARCH("x,xx",B273)))</formula>
    </cfRule>
  </conditionalFormatting>
  <conditionalFormatting sqref="B513">
    <cfRule type="containsText" dxfId="59" priority="246" stopIfTrue="1" operator="containsText" text="x,xx">
      <formula>NOT(ISERROR(SEARCH("x,xx",B513)))</formula>
    </cfRule>
  </conditionalFormatting>
  <conditionalFormatting sqref="B243:B250 F243:F250">
    <cfRule type="containsText" dxfId="58" priority="732" stopIfTrue="1" operator="containsText" text="x,xx">
      <formula>NOT(ISERROR(SEARCH("x,xx",B243)))</formula>
    </cfRule>
  </conditionalFormatting>
  <conditionalFormatting sqref="F242:G242 B242">
    <cfRule type="containsText" dxfId="57" priority="731" stopIfTrue="1" operator="containsText" text="x,xx">
      <formula>NOT(ISERROR(SEARCH("x,xx",B242)))</formula>
    </cfRule>
  </conditionalFormatting>
  <conditionalFormatting sqref="B272">
    <cfRule type="containsText" dxfId="56" priority="730" stopIfTrue="1" operator="containsText" text="x,xx">
      <formula>NOT(ISERROR(SEARCH("x,xx",B272)))</formula>
    </cfRule>
  </conditionalFormatting>
  <conditionalFormatting sqref="B514:B517">
    <cfRule type="containsText" dxfId="55" priority="242" stopIfTrue="1" operator="containsText" text="x,xx">
      <formula>NOT(ISERROR(SEARCH("x,xx",B514)))</formula>
    </cfRule>
  </conditionalFormatting>
  <conditionalFormatting sqref="B230 F230">
    <cfRule type="containsText" dxfId="54" priority="239" stopIfTrue="1" operator="containsText" text="x,xx">
      <formula>NOT(ISERROR(SEARCH("x,xx",B230)))</formula>
    </cfRule>
  </conditionalFormatting>
  <conditionalFormatting sqref="F184">
    <cfRule type="containsText" dxfId="53" priority="236" stopIfTrue="1" operator="containsText" text="x,xx">
      <formula>NOT(ISERROR(SEARCH("x,xx",F184)))</formula>
    </cfRule>
  </conditionalFormatting>
  <conditionalFormatting sqref="B138">
    <cfRule type="containsText" dxfId="52" priority="235" stopIfTrue="1" operator="containsText" text="x,xx">
      <formula>NOT(ISERROR(SEARCH("x,xx",B138)))</formula>
    </cfRule>
  </conditionalFormatting>
  <conditionalFormatting sqref="B251:B271 F251:F271">
    <cfRule type="containsText" dxfId="51" priority="233" stopIfTrue="1" operator="containsText" text="x,xx">
      <formula>NOT(ISERROR(SEARCH("x,xx",B251)))</formula>
    </cfRule>
  </conditionalFormatting>
  <conditionalFormatting sqref="F33">
    <cfRule type="containsText" dxfId="50" priority="220" stopIfTrue="1" operator="containsText" text="x,xx">
      <formula>NOT(ISERROR(SEARCH("x,xx",F33)))</formula>
    </cfRule>
  </conditionalFormatting>
  <conditionalFormatting sqref="B36:B37 F36:F37">
    <cfRule type="containsText" dxfId="49" priority="217" stopIfTrue="1" operator="containsText" text="x,xx">
      <formula>NOT(ISERROR(SEARCH("x,xx",B36)))</formula>
    </cfRule>
  </conditionalFormatting>
  <conditionalFormatting sqref="B46:B49 F46:F49">
    <cfRule type="containsText" dxfId="48" priority="215" stopIfTrue="1" operator="containsText" text="x,xx">
      <formula>NOT(ISERROR(SEARCH("x,xx",B46)))</formula>
    </cfRule>
  </conditionalFormatting>
  <conditionalFormatting sqref="B70 F70">
    <cfRule type="containsText" dxfId="47" priority="202" stopIfTrue="1" operator="containsText" text="x,xx">
      <formula>NOT(ISERROR(SEARCH("x,xx",B70)))</formula>
    </cfRule>
  </conditionalFormatting>
  <conditionalFormatting sqref="F100">
    <cfRule type="containsText" dxfId="46" priority="193" stopIfTrue="1" operator="containsText" text="x,xx">
      <formula>NOT(ISERROR(SEARCH("x,xx",F100)))</formula>
    </cfRule>
  </conditionalFormatting>
  <conditionalFormatting sqref="F182">
    <cfRule type="containsText" dxfId="45" priority="178" stopIfTrue="1" operator="containsText" text="x,xx">
      <formula>NOT(ISERROR(SEARCH("x,xx",F182)))</formula>
    </cfRule>
  </conditionalFormatting>
  <conditionalFormatting sqref="B444 B447:B448">
    <cfRule type="containsText" dxfId="44" priority="72" stopIfTrue="1" operator="containsText" text="x,xx">
      <formula>NOT(ISERROR(SEARCH("x,xx",B444)))</formula>
    </cfRule>
  </conditionalFormatting>
  <conditionalFormatting sqref="B275 F275">
    <cfRule type="containsText" dxfId="43" priority="69" stopIfTrue="1" operator="containsText" text="x,xx">
      <formula>NOT(ISERROR(SEARCH("x,xx",B275)))</formula>
    </cfRule>
  </conditionalFormatting>
  <conditionalFormatting sqref="B277:B303 F277:F303">
    <cfRule type="containsText" dxfId="42" priority="68" stopIfTrue="1" operator="containsText" text="x,xx">
      <formula>NOT(ISERROR(SEARCH("x,xx",B277)))</formula>
    </cfRule>
  </conditionalFormatting>
  <conditionalFormatting sqref="B305:B363 F305:F363">
    <cfRule type="containsText" dxfId="41" priority="73" stopIfTrue="1" operator="containsText" text="x,xx">
      <formula>NOT(ISERROR(SEARCH("x,xx",B305)))</formula>
    </cfRule>
  </conditionalFormatting>
  <conditionalFormatting sqref="B427:B441 F427:F441">
    <cfRule type="containsText" dxfId="40" priority="65" stopIfTrue="1" operator="containsText" text="x,xx">
      <formula>NOT(ISERROR(SEARCH("x,xx",B427)))</formula>
    </cfRule>
  </conditionalFormatting>
  <conditionalFormatting sqref="B452 F452">
    <cfRule type="containsText" dxfId="39" priority="64" stopIfTrue="1" operator="containsText" text="x,xx">
      <formula>NOT(ISERROR(SEARCH("x,xx",B452)))</formula>
    </cfRule>
  </conditionalFormatting>
  <conditionalFormatting sqref="B454:B473 F454:F473">
    <cfRule type="containsText" dxfId="38" priority="63" stopIfTrue="1" operator="containsText" text="x,xx">
      <formula>NOT(ISERROR(SEARCH("x,xx",B454)))</formula>
    </cfRule>
  </conditionalFormatting>
  <conditionalFormatting sqref="B476:B484 F476:F484">
    <cfRule type="containsText" dxfId="37" priority="62" stopIfTrue="1" operator="containsText" text="x,xx">
      <formula>NOT(ISERROR(SEARCH("x,xx",B476)))</formula>
    </cfRule>
  </conditionalFormatting>
  <conditionalFormatting sqref="B183 F183">
    <cfRule type="containsText" dxfId="36" priority="137" stopIfTrue="1" operator="containsText" text="x,xx">
      <formula>NOT(ISERROR(SEARCH("x,xx",B183)))</formula>
    </cfRule>
  </conditionalFormatting>
  <conditionalFormatting sqref="F233:G233 B233">
    <cfRule type="containsText" dxfId="35" priority="136" stopIfTrue="1" operator="containsText" text="x,xx">
      <formula>NOT(ISERROR(SEARCH("x,xx",B233)))</formula>
    </cfRule>
  </conditionalFormatting>
  <conditionalFormatting sqref="F234:F240 B234:B240">
    <cfRule type="containsText" dxfId="34" priority="135" stopIfTrue="1" operator="containsText" text="x,xx">
      <formula>NOT(ISERROR(SEARCH("x,xx",B234)))</formula>
    </cfRule>
  </conditionalFormatting>
  <conditionalFormatting sqref="B241">
    <cfRule type="containsText" dxfId="33" priority="134" stopIfTrue="1" operator="containsText" text="x,xx">
      <formula>NOT(ISERROR(SEARCH("x,xx",B241)))</formula>
    </cfRule>
  </conditionalFormatting>
  <conditionalFormatting sqref="B304">
    <cfRule type="containsText" dxfId="32" priority="53" stopIfTrue="1" operator="containsText" text="x,xx">
      <formula>NOT(ISERROR(SEARCH("x,xx",B304)))</formula>
    </cfRule>
  </conditionalFormatting>
  <conditionalFormatting sqref="B365:B370 F365:F370">
    <cfRule type="containsText" dxfId="31" priority="67" stopIfTrue="1" operator="containsText" text="x,xx">
      <formula>NOT(ISERROR(SEARCH("x,xx",B365)))</formula>
    </cfRule>
  </conditionalFormatting>
  <conditionalFormatting sqref="B373:B425 F373:F425">
    <cfRule type="containsText" dxfId="30" priority="66" stopIfTrue="1" operator="containsText" text="x,xx">
      <formula>NOT(ISERROR(SEARCH("x,xx",B373)))</formula>
    </cfRule>
  </conditionalFormatting>
  <conditionalFormatting sqref="B486:B489 F486:F489">
    <cfRule type="containsText" dxfId="29" priority="61" stopIfTrue="1" operator="containsText" text="x,xx">
      <formula>NOT(ISERROR(SEARCH("x,xx",B486)))</formula>
    </cfRule>
  </conditionalFormatting>
  <conditionalFormatting sqref="B491:B503 F491:F503">
    <cfRule type="containsText" dxfId="28" priority="60" stopIfTrue="1" operator="containsText" text="x,xx">
      <formula>NOT(ISERROR(SEARCH("x,xx",B491)))</formula>
    </cfRule>
  </conditionalFormatting>
  <conditionalFormatting sqref="B505:B512 F505:F512">
    <cfRule type="containsText" dxfId="27" priority="59" stopIfTrue="1" operator="containsText" text="x,xx">
      <formula>NOT(ISERROR(SEARCH("x,xx",B505)))</formula>
    </cfRule>
  </conditionalFormatting>
  <conditionalFormatting sqref="F274">
    <cfRule type="containsText" dxfId="26" priority="58" stopIfTrue="1" operator="containsText" text="x,xx">
      <formula>NOT(ISERROR(SEARCH("x,xx",F274)))</formula>
    </cfRule>
  </conditionalFormatting>
  <conditionalFormatting sqref="B274">
    <cfRule type="containsText" dxfId="25" priority="57" stopIfTrue="1" operator="containsText" text="x,xx">
      <formula>NOT(ISERROR(SEARCH("x,xx",B274)))</formula>
    </cfRule>
  </conditionalFormatting>
  <conditionalFormatting sqref="F276">
    <cfRule type="containsText" dxfId="24" priority="56" stopIfTrue="1" operator="containsText" text="x,xx">
      <formula>NOT(ISERROR(SEARCH("x,xx",F276)))</formula>
    </cfRule>
  </conditionalFormatting>
  <conditionalFormatting sqref="B276">
    <cfRule type="containsText" dxfId="23" priority="55" stopIfTrue="1" operator="containsText" text="x,xx">
      <formula>NOT(ISERROR(SEARCH("x,xx",B276)))</formula>
    </cfRule>
  </conditionalFormatting>
  <conditionalFormatting sqref="F304">
    <cfRule type="containsText" dxfId="22" priority="54" stopIfTrue="1" operator="containsText" text="x,xx">
      <formula>NOT(ISERROR(SEARCH("x,xx",F304)))</formula>
    </cfRule>
  </conditionalFormatting>
  <conditionalFormatting sqref="F364">
    <cfRule type="containsText" dxfId="21" priority="52" stopIfTrue="1" operator="containsText" text="x,xx">
      <formula>NOT(ISERROR(SEARCH("x,xx",F364)))</formula>
    </cfRule>
  </conditionalFormatting>
  <conditionalFormatting sqref="B364">
    <cfRule type="containsText" dxfId="20" priority="51" stopIfTrue="1" operator="containsText" text="x,xx">
      <formula>NOT(ISERROR(SEARCH("x,xx",B364)))</formula>
    </cfRule>
  </conditionalFormatting>
  <conditionalFormatting sqref="F371:F372">
    <cfRule type="containsText" dxfId="19" priority="50" stopIfTrue="1" operator="containsText" text="x,xx">
      <formula>NOT(ISERROR(SEARCH("x,xx",F371)))</formula>
    </cfRule>
  </conditionalFormatting>
  <conditionalFormatting sqref="B371:B372">
    <cfRule type="containsText" dxfId="18" priority="49" stopIfTrue="1" operator="containsText" text="x,xx">
      <formula>NOT(ISERROR(SEARCH("x,xx",B371)))</formula>
    </cfRule>
  </conditionalFormatting>
  <conditionalFormatting sqref="F426">
    <cfRule type="containsText" dxfId="17" priority="48" stopIfTrue="1" operator="containsText" text="x,xx">
      <formula>NOT(ISERROR(SEARCH("x,xx",F426)))</formula>
    </cfRule>
  </conditionalFormatting>
  <conditionalFormatting sqref="B426">
    <cfRule type="containsText" dxfId="16" priority="47" stopIfTrue="1" operator="containsText" text="x,xx">
      <formula>NOT(ISERROR(SEARCH("x,xx",B426)))</formula>
    </cfRule>
  </conditionalFormatting>
  <conditionalFormatting sqref="F442">
    <cfRule type="containsText" dxfId="15" priority="46" stopIfTrue="1" operator="containsText" text="x,xx">
      <formula>NOT(ISERROR(SEARCH("x,xx",F442)))</formula>
    </cfRule>
  </conditionalFormatting>
  <conditionalFormatting sqref="F451">
    <cfRule type="containsText" dxfId="14" priority="44" stopIfTrue="1" operator="containsText" text="x,xx">
      <formula>NOT(ISERROR(SEARCH("x,xx",F451)))</formula>
    </cfRule>
  </conditionalFormatting>
  <conditionalFormatting sqref="F453">
    <cfRule type="containsText" dxfId="13" priority="42" stopIfTrue="1" operator="containsText" text="x,xx">
      <formula>NOT(ISERROR(SEARCH("x,xx",F453)))</formula>
    </cfRule>
  </conditionalFormatting>
  <conditionalFormatting sqref="B453">
    <cfRule type="containsText" dxfId="12" priority="41" stopIfTrue="1" operator="containsText" text="x,xx">
      <formula>NOT(ISERROR(SEARCH("x,xx",B453)))</formula>
    </cfRule>
  </conditionalFormatting>
  <conditionalFormatting sqref="B451">
    <cfRule type="containsText" dxfId="11" priority="43" stopIfTrue="1" operator="containsText" text="x,xx">
      <formula>NOT(ISERROR(SEARCH("x,xx",B451)))</formula>
    </cfRule>
  </conditionalFormatting>
  <conditionalFormatting sqref="F474:F475">
    <cfRule type="containsText" dxfId="10" priority="40" stopIfTrue="1" operator="containsText" text="x,xx">
      <formula>NOT(ISERROR(SEARCH("x,xx",F474)))</formula>
    </cfRule>
  </conditionalFormatting>
  <conditionalFormatting sqref="F485">
    <cfRule type="containsText" dxfId="9" priority="38" stopIfTrue="1" operator="containsText" text="x,xx">
      <formula>NOT(ISERROR(SEARCH("x,xx",F485)))</formula>
    </cfRule>
  </conditionalFormatting>
  <conditionalFormatting sqref="B474:B475">
    <cfRule type="containsText" dxfId="8" priority="39" stopIfTrue="1" operator="containsText" text="x,xx">
      <formula>NOT(ISERROR(SEARCH("x,xx",B474)))</formula>
    </cfRule>
  </conditionalFormatting>
  <conditionalFormatting sqref="B442">
    <cfRule type="containsText" dxfId="7" priority="45" stopIfTrue="1" operator="containsText" text="x,xx">
      <formula>NOT(ISERROR(SEARCH("x,xx",B442)))</formula>
    </cfRule>
  </conditionalFormatting>
  <conditionalFormatting sqref="B504">
    <cfRule type="containsText" dxfId="6" priority="33" stopIfTrue="1" operator="containsText" text="x,xx">
      <formula>NOT(ISERROR(SEARCH("x,xx",B504)))</formula>
    </cfRule>
  </conditionalFormatting>
  <conditionalFormatting sqref="B485">
    <cfRule type="containsText" dxfId="5" priority="37" stopIfTrue="1" operator="containsText" text="x,xx">
      <formula>NOT(ISERROR(SEARCH("x,xx",B485)))</formula>
    </cfRule>
  </conditionalFormatting>
  <conditionalFormatting sqref="F490">
    <cfRule type="containsText" dxfId="4" priority="36" stopIfTrue="1" operator="containsText" text="x,xx">
      <formula>NOT(ISERROR(SEARCH("x,xx",F490)))</formula>
    </cfRule>
  </conditionalFormatting>
  <conditionalFormatting sqref="B490">
    <cfRule type="containsText" dxfId="3" priority="35" stopIfTrue="1" operator="containsText" text="x,xx">
      <formula>NOT(ISERROR(SEARCH("x,xx",B490)))</formula>
    </cfRule>
  </conditionalFormatting>
  <conditionalFormatting sqref="F504">
    <cfRule type="containsText" dxfId="2" priority="34" stopIfTrue="1" operator="containsText" text="x,xx">
      <formula>NOT(ISERROR(SEARCH("x,xx",F504)))</formula>
    </cfRule>
  </conditionalFormatting>
  <conditionalFormatting sqref="B95:B96 F95:F96">
    <cfRule type="containsText" dxfId="1" priority="6" stopIfTrue="1" operator="containsText" text="x,xx">
      <formula>NOT(ISERROR(SEARCH("x,xx",B95)))</formula>
    </cfRule>
  </conditionalFormatting>
  <conditionalFormatting sqref="B162:B163 F162:F163">
    <cfRule type="containsText" dxfId="0" priority="11" stopIfTrue="1" operator="containsText" text="x,xx">
      <formula>NOT(ISERROR(SEARCH("x,xx",B162)))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0" orientation="landscape" r:id="rId1"/>
  <headerFooter>
    <oddHeader>&amp;L
&amp;G&amp;C&amp;"-,Negrito"&amp;11
UNIDADE DE ENGENHARIA&amp;R&amp;"-,Negrito"&amp;12
&amp;10PROCESSO Nº. 0000477/2020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3" customWidth="1"/>
    <col min="2" max="2" width="6.28515625" style="23" customWidth="1"/>
    <col min="3" max="3" width="43.5703125" style="23" customWidth="1"/>
    <col min="4" max="4" width="11.140625" style="23" customWidth="1"/>
    <col min="5" max="6" width="8.85546875" style="23"/>
    <col min="7" max="7" width="31.42578125" style="23" customWidth="1"/>
    <col min="8" max="8" width="8.85546875" style="23"/>
    <col min="9" max="9" width="10.28515625" style="23" customWidth="1"/>
    <col min="10" max="16384" width="8.85546875" style="23"/>
  </cols>
  <sheetData>
    <row r="1" spans="1:8" x14ac:dyDescent="0.2">
      <c r="A1" s="22"/>
      <c r="B1" s="22"/>
      <c r="C1" s="22"/>
      <c r="D1" s="22"/>
      <c r="E1" s="1"/>
    </row>
    <row r="2" spans="1:8" x14ac:dyDescent="0.2">
      <c r="A2" s="22"/>
      <c r="B2" s="22"/>
      <c r="C2" s="22"/>
      <c r="D2" s="22"/>
      <c r="E2" s="1"/>
    </row>
    <row r="3" spans="1:8" x14ac:dyDescent="0.2">
      <c r="A3" s="22"/>
      <c r="B3" s="22"/>
      <c r="C3" s="22"/>
      <c r="D3" s="22"/>
      <c r="E3" s="1"/>
    </row>
    <row r="4" spans="1:8" ht="12.75" customHeight="1" x14ac:dyDescent="0.2">
      <c r="A4" s="24"/>
      <c r="B4" s="178" t="s">
        <v>50</v>
      </c>
      <c r="C4" s="178"/>
      <c r="D4" s="178"/>
      <c r="E4" s="1"/>
    </row>
    <row r="5" spans="1:8" s="27" customFormat="1" ht="13.5" thickBot="1" x14ac:dyDescent="0.25">
      <c r="A5" s="26"/>
      <c r="B5" s="26"/>
      <c r="C5" s="26"/>
      <c r="D5" s="26"/>
      <c r="E5" s="26"/>
    </row>
    <row r="6" spans="1:8" ht="15" x14ac:dyDescent="0.2">
      <c r="A6" s="2"/>
      <c r="B6" s="82"/>
      <c r="C6" s="83" t="s">
        <v>25</v>
      </c>
      <c r="D6" s="83"/>
      <c r="E6" s="2"/>
      <c r="F6" s="179" t="s">
        <v>49</v>
      </c>
      <c r="G6" s="179"/>
      <c r="H6" s="179"/>
    </row>
    <row r="7" spans="1:8" ht="15" x14ac:dyDescent="0.2">
      <c r="A7" s="1"/>
      <c r="B7" s="64">
        <v>1</v>
      </c>
      <c r="C7" s="68" t="s">
        <v>26</v>
      </c>
      <c r="D7" s="69">
        <v>3.5000000000000003E-2</v>
      </c>
      <c r="E7" s="1"/>
      <c r="F7" s="32" t="s">
        <v>40</v>
      </c>
      <c r="G7" s="32"/>
      <c r="H7" s="32"/>
    </row>
    <row r="8" spans="1:8" ht="15" x14ac:dyDescent="0.2">
      <c r="A8" s="1"/>
      <c r="B8" s="64">
        <v>2</v>
      </c>
      <c r="C8" s="68" t="s">
        <v>27</v>
      </c>
      <c r="D8" s="69">
        <v>8.9999999999999993E-3</v>
      </c>
      <c r="E8" s="1"/>
      <c r="F8" s="32" t="s">
        <v>41</v>
      </c>
      <c r="G8" s="32"/>
      <c r="H8" s="32"/>
    </row>
    <row r="9" spans="1:8" ht="15" x14ac:dyDescent="0.2">
      <c r="A9" s="1"/>
      <c r="B9" s="76">
        <v>3</v>
      </c>
      <c r="C9" s="80" t="s">
        <v>28</v>
      </c>
      <c r="D9" s="81">
        <v>1.26E-2</v>
      </c>
      <c r="E9" s="1"/>
      <c r="F9" s="32" t="s">
        <v>42</v>
      </c>
      <c r="G9" s="32"/>
      <c r="H9" s="32"/>
    </row>
    <row r="10" spans="1:8" ht="15" x14ac:dyDescent="0.2">
      <c r="A10" s="1"/>
      <c r="B10" s="64"/>
      <c r="C10" s="68"/>
      <c r="D10" s="84"/>
      <c r="E10" s="1"/>
      <c r="F10" s="32" t="s">
        <v>43</v>
      </c>
      <c r="G10" s="32"/>
      <c r="H10" s="32"/>
    </row>
    <row r="11" spans="1:8" ht="15" x14ac:dyDescent="0.2">
      <c r="A11" s="1"/>
      <c r="B11" s="70">
        <v>4</v>
      </c>
      <c r="C11" s="71" t="s">
        <v>29</v>
      </c>
      <c r="D11" s="72">
        <v>7.0000000000000007E-2</v>
      </c>
      <c r="E11" s="1"/>
      <c r="F11" s="32" t="s">
        <v>44</v>
      </c>
      <c r="G11" s="32"/>
      <c r="H11" s="32"/>
    </row>
    <row r="12" spans="1:8" ht="15" x14ac:dyDescent="0.2">
      <c r="A12" s="1"/>
      <c r="B12" s="67"/>
      <c r="C12" s="68"/>
      <c r="D12" s="84"/>
      <c r="E12" s="1"/>
      <c r="F12" s="33" t="s">
        <v>45</v>
      </c>
      <c r="G12" s="33"/>
      <c r="H12" s="33"/>
    </row>
    <row r="13" spans="1:8" x14ac:dyDescent="0.2">
      <c r="A13" s="1"/>
      <c r="B13" s="61">
        <v>5</v>
      </c>
      <c r="C13" s="62" t="s">
        <v>30</v>
      </c>
      <c r="D13" s="79">
        <f>SUM(D14:D17)</f>
        <v>8.6499999999999994E-2</v>
      </c>
      <c r="E13" s="1"/>
      <c r="F13" s="34"/>
      <c r="G13" s="34"/>
      <c r="H13" s="34"/>
    </row>
    <row r="14" spans="1:8" ht="13.9" customHeight="1" x14ac:dyDescent="0.2">
      <c r="A14" s="1"/>
      <c r="B14" s="73" t="s">
        <v>31</v>
      </c>
      <c r="C14" s="74" t="s">
        <v>32</v>
      </c>
      <c r="D14" s="75">
        <v>0.03</v>
      </c>
      <c r="E14" s="1"/>
      <c r="F14" s="35"/>
      <c r="G14" s="28"/>
      <c r="H14" s="28"/>
    </row>
    <row r="15" spans="1:8" x14ac:dyDescent="0.2">
      <c r="A15" s="1"/>
      <c r="B15" s="64" t="s">
        <v>33</v>
      </c>
      <c r="C15" s="65" t="s">
        <v>34</v>
      </c>
      <c r="D15" s="66">
        <v>6.4999999999999997E-3</v>
      </c>
      <c r="E15" s="1"/>
      <c r="F15" s="28"/>
      <c r="G15" s="28"/>
      <c r="H15" s="28"/>
    </row>
    <row r="16" spans="1:8" x14ac:dyDescent="0.2">
      <c r="A16" s="1"/>
      <c r="B16" s="64" t="s">
        <v>35</v>
      </c>
      <c r="C16" s="65" t="s">
        <v>36</v>
      </c>
      <c r="D16" s="66">
        <v>0.03</v>
      </c>
      <c r="E16" s="1"/>
      <c r="F16" s="28"/>
      <c r="G16" s="28"/>
      <c r="H16" s="28"/>
    </row>
    <row r="17" spans="1:10" x14ac:dyDescent="0.2">
      <c r="A17" s="1"/>
      <c r="B17" s="76" t="s">
        <v>37</v>
      </c>
      <c r="C17" s="77" t="s">
        <v>38</v>
      </c>
      <c r="D17" s="78">
        <v>0.02</v>
      </c>
      <c r="E17" s="1"/>
      <c r="F17" s="180"/>
      <c r="G17" s="180"/>
      <c r="H17" s="180"/>
    </row>
    <row r="18" spans="1:10" ht="13.9" customHeight="1" x14ac:dyDescent="0.2">
      <c r="A18" s="1"/>
      <c r="B18" s="64"/>
      <c r="C18" s="65"/>
      <c r="D18" s="85"/>
      <c r="E18" s="1"/>
      <c r="F18" s="179" t="s">
        <v>52</v>
      </c>
      <c r="G18" s="179"/>
      <c r="H18" s="179"/>
    </row>
    <row r="19" spans="1:10" x14ac:dyDescent="0.2">
      <c r="A19" s="3"/>
      <c r="B19" s="61">
        <v>6</v>
      </c>
      <c r="C19" s="62" t="s">
        <v>39</v>
      </c>
      <c r="D19" s="63">
        <v>0.01</v>
      </c>
      <c r="E19" s="3"/>
      <c r="F19" s="181" t="s">
        <v>51</v>
      </c>
      <c r="G19" s="181"/>
      <c r="H19" s="181"/>
    </row>
    <row r="20" spans="1:10" x14ac:dyDescent="0.2">
      <c r="A20" s="3"/>
      <c r="B20" s="184"/>
      <c r="C20" s="184"/>
      <c r="D20" s="184"/>
      <c r="E20" s="4"/>
      <c r="F20" s="182"/>
      <c r="G20" s="182"/>
      <c r="H20" s="182"/>
    </row>
    <row r="21" spans="1:10" ht="13.5" thickBot="1" x14ac:dyDescent="0.25">
      <c r="A21" s="3"/>
      <c r="B21" s="58"/>
      <c r="C21" s="59" t="s">
        <v>47</v>
      </c>
      <c r="D21" s="60">
        <f>(((1+D7+D8+D9)*(1+D19)*(1+D11)/(1-D13))-1)</f>
        <v>0.25</v>
      </c>
      <c r="E21" s="4"/>
      <c r="F21" s="182"/>
      <c r="G21" s="182"/>
      <c r="H21" s="182"/>
    </row>
    <row r="22" spans="1:10" x14ac:dyDescent="0.2">
      <c r="A22" s="3"/>
      <c r="D22" s="25"/>
      <c r="E22" s="5"/>
      <c r="F22" s="182"/>
      <c r="G22" s="182"/>
      <c r="H22" s="182"/>
    </row>
    <row r="23" spans="1:10" ht="13.5" thickBot="1" x14ac:dyDescent="0.25">
      <c r="A23" s="3"/>
      <c r="B23" s="57" t="s">
        <v>48</v>
      </c>
      <c r="C23" s="35"/>
      <c r="D23" s="25"/>
      <c r="E23" s="5"/>
      <c r="F23" s="182"/>
      <c r="G23" s="182"/>
      <c r="H23" s="182"/>
    </row>
    <row r="24" spans="1:10" x14ac:dyDescent="0.2">
      <c r="A24" s="3"/>
      <c r="B24" s="185" t="s">
        <v>54</v>
      </c>
      <c r="C24" s="185"/>
      <c r="D24" s="185"/>
      <c r="E24" s="5"/>
      <c r="F24" s="182"/>
      <c r="G24" s="182"/>
      <c r="H24" s="182"/>
    </row>
    <row r="25" spans="1:10" ht="13.5" thickBot="1" x14ac:dyDescent="0.25">
      <c r="B25" s="186" t="s">
        <v>53</v>
      </c>
      <c r="C25" s="186"/>
      <c r="D25" s="186"/>
      <c r="F25" s="183"/>
      <c r="G25" s="183"/>
      <c r="H25" s="183"/>
    </row>
    <row r="27" spans="1:10" x14ac:dyDescent="0.2">
      <c r="A27" s="35"/>
      <c r="B27" s="35"/>
      <c r="C27" s="35"/>
      <c r="D27" s="35"/>
      <c r="E27" s="40"/>
      <c r="F27" s="40"/>
      <c r="G27" s="40"/>
      <c r="H27" s="40"/>
      <c r="I27" s="40"/>
      <c r="J27" s="28"/>
    </row>
    <row r="28" spans="1:10" x14ac:dyDescent="0.2">
      <c r="A28" s="35"/>
      <c r="B28" s="35"/>
      <c r="C28" s="35"/>
      <c r="D28" s="35"/>
      <c r="E28" s="35"/>
      <c r="F28" s="35"/>
      <c r="G28" s="35"/>
      <c r="H28" s="35"/>
      <c r="I28" s="35"/>
    </row>
    <row r="29" spans="1:10" ht="14.45" customHeight="1" x14ac:dyDescent="0.2">
      <c r="B29" s="35"/>
      <c r="C29" s="35"/>
      <c r="D29" s="35"/>
      <c r="E29" s="29"/>
      <c r="F29" s="35"/>
      <c r="G29" s="35"/>
      <c r="H29" s="35"/>
    </row>
    <row r="30" spans="1:10" ht="15" x14ac:dyDescent="0.2">
      <c r="B30" s="35"/>
      <c r="C30" s="35"/>
      <c r="D30" s="35"/>
      <c r="E30" s="30"/>
      <c r="F30" s="35"/>
      <c r="G30" s="35"/>
      <c r="H30" s="35"/>
    </row>
    <row r="31" spans="1:10" ht="15" x14ac:dyDescent="0.2">
      <c r="B31" s="35"/>
      <c r="C31" s="35"/>
      <c r="D31" s="35"/>
      <c r="E31" s="30"/>
      <c r="F31" s="35"/>
      <c r="G31" s="35"/>
      <c r="H31" s="35"/>
    </row>
    <row r="32" spans="1:10" ht="15" x14ac:dyDescent="0.2">
      <c r="B32" s="35"/>
      <c r="C32" s="35"/>
      <c r="D32" s="35"/>
      <c r="E32" s="30"/>
      <c r="F32" s="35"/>
      <c r="G32" s="35"/>
      <c r="H32" s="35"/>
    </row>
    <row r="33" spans="2:8" ht="15" x14ac:dyDescent="0.2">
      <c r="B33" s="36"/>
      <c r="C33" s="36"/>
      <c r="D33" s="36"/>
      <c r="E33" s="37"/>
      <c r="F33" s="36"/>
      <c r="G33" s="36"/>
      <c r="H33" s="36"/>
    </row>
    <row r="34" spans="2:8" ht="15" x14ac:dyDescent="0.2">
      <c r="E34" s="30"/>
    </row>
    <row r="35" spans="2:8" ht="15" x14ac:dyDescent="0.2">
      <c r="E35" s="31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Celia Ribeiro Dias</cp:lastModifiedBy>
  <cp:lastPrinted>2020-06-25T13:28:40Z</cp:lastPrinted>
  <dcterms:created xsi:type="dcterms:W3CDTF">2000-05-25T11:19:14Z</dcterms:created>
  <dcterms:modified xsi:type="dcterms:W3CDTF">2020-07-23T18:25:12Z</dcterms:modified>
</cp:coreProperties>
</file>